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35" windowWidth="18135" windowHeight="7140" activeTab="1"/>
  </bookViews>
  <sheets>
    <sheet name="PARTICIPANTI" sheetId="1" r:id="rId1"/>
    <sheet name="STATISTICI" sheetId="2" r:id="rId2"/>
    <sheet name="Sheet3" sheetId="3" r:id="rId3"/>
  </sheets>
  <definedNames>
    <definedName name="_xlnm._FilterDatabase" localSheetId="0" hidden="1">PARTICIPANTI!$A$1:$H$19</definedName>
  </definedNames>
  <calcPr calcId="125725"/>
</workbook>
</file>

<file path=xl/calcChain.xml><?xml version="1.0" encoding="utf-8"?>
<calcChain xmlns="http://schemas.openxmlformats.org/spreadsheetml/2006/main">
  <c r="G3" i="1"/>
  <c r="H3" s="1"/>
  <c r="G4"/>
  <c r="H4" s="1"/>
  <c r="G5"/>
  <c r="H5" s="1"/>
  <c r="G6"/>
  <c r="H6" s="1"/>
  <c r="G7"/>
  <c r="H7" s="1"/>
  <c r="G8"/>
  <c r="H8" s="1"/>
  <c r="G9"/>
  <c r="H9" s="1"/>
  <c r="G10"/>
  <c r="H10" s="1"/>
  <c r="G11"/>
  <c r="H11" s="1"/>
  <c r="G12"/>
  <c r="H12" s="1"/>
  <c r="G13"/>
  <c r="H13" s="1"/>
  <c r="G14"/>
  <c r="H14" s="1"/>
  <c r="G15"/>
  <c r="H15" s="1"/>
  <c r="G16"/>
  <c r="H16" s="1"/>
  <c r="G17"/>
  <c r="H17" s="1"/>
  <c r="G18"/>
  <c r="H18" s="1"/>
  <c r="G19"/>
  <c r="H19" s="1"/>
  <c r="G2"/>
  <c r="H2" s="1"/>
  <c r="G2" i="2" l="1"/>
  <c r="G5"/>
  <c r="G4"/>
  <c r="G3"/>
  <c r="F5"/>
  <c r="F4"/>
  <c r="F3"/>
  <c r="F2"/>
  <c r="E5"/>
  <c r="E4"/>
  <c r="E3"/>
  <c r="E2"/>
  <c r="D5"/>
  <c r="H5" s="1"/>
  <c r="I5" s="1"/>
  <c r="D4"/>
  <c r="H4" s="1"/>
  <c r="I4" s="1"/>
  <c r="D3"/>
  <c r="H3" s="1"/>
  <c r="I3" s="1"/>
  <c r="D2"/>
  <c r="H2" s="1"/>
  <c r="I2" s="1"/>
</calcChain>
</file>

<file path=xl/sharedStrings.xml><?xml version="1.0" encoding="utf-8"?>
<sst xmlns="http://schemas.openxmlformats.org/spreadsheetml/2006/main" count="57" uniqueCount="38">
  <si>
    <t>Nr.crt</t>
  </si>
  <si>
    <t>Județ</t>
  </si>
  <si>
    <t>Participant</t>
  </si>
  <si>
    <t>BC</t>
  </si>
  <si>
    <t>AB</t>
  </si>
  <si>
    <t>IS</t>
  </si>
  <si>
    <t>GJ</t>
  </si>
  <si>
    <t>Andrei  Alexandru</t>
  </si>
  <si>
    <t>Mihai Ion</t>
  </si>
  <si>
    <t>Paraschiv Dumitru</t>
  </si>
  <si>
    <t>Dianu Vioara</t>
  </si>
  <si>
    <t>Pop Maria</t>
  </si>
  <si>
    <t>Tamplaru Dorel</t>
  </si>
  <si>
    <t>Basarab Dan</t>
  </si>
  <si>
    <t>Nicula Florin</t>
  </si>
  <si>
    <t>Teodor Radu</t>
  </si>
  <si>
    <t>Curtica Ioana</t>
  </si>
  <si>
    <t>Botea Dragos</t>
  </si>
  <si>
    <t>Ionescu Ioan</t>
  </si>
  <si>
    <t>Mitrea Ion</t>
  </si>
  <si>
    <t>Duma Anca</t>
  </si>
  <si>
    <t>Dumitru Alin</t>
  </si>
  <si>
    <t>Pitu Maria</t>
  </si>
  <si>
    <t>Carp Lucian</t>
  </si>
  <si>
    <t>Petrea Ion</t>
  </si>
  <si>
    <t>Punctaj Teorie</t>
  </si>
  <si>
    <t>Punctaj Practică</t>
  </si>
  <si>
    <t>Total</t>
  </si>
  <si>
    <t>Clasa</t>
  </si>
  <si>
    <t>Judet</t>
  </si>
  <si>
    <t>Participanti
2010</t>
  </si>
  <si>
    <t>Rezultat</t>
  </si>
  <si>
    <t>Premii
I</t>
  </si>
  <si>
    <t>Premii
II</t>
  </si>
  <si>
    <t>Premii
III</t>
  </si>
  <si>
    <t>Mențiuni</t>
  </si>
  <si>
    <t>Rating</t>
  </si>
  <si>
    <t>Numar locuri
2012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</si>
</sst>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 wrapText="1"/>
    </xf>
    <xf numFmtId="0" fontId="0" fillId="0" borderId="3" xfId="0" applyFill="1" applyBorder="1"/>
    <xf numFmtId="0" fontId="0" fillId="0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/>
    <xf numFmtId="1" fontId="0" fillId="0" borderId="1" xfId="0" applyNumberFormat="1" applyBorder="1"/>
    <xf numFmtId="1" fontId="0" fillId="0" borderId="1" xfId="0" applyNumberFormat="1" applyBorder="1" applyAlignment="1">
      <alignment vertical="top"/>
    </xf>
  </cellXfs>
  <cellStyles count="1">
    <cellStyle name="Normal" xfId="0" builtinId="0"/>
  </cellStyles>
  <dxfs count="16">
    <dxf>
      <font>
        <color rgb="FF00B0F0"/>
      </font>
      <fill>
        <patternFill>
          <bgColor rgb="FFFFFF00"/>
        </patternFill>
      </fill>
    </dxf>
    <dxf>
      <font>
        <color rgb="FFFF0000"/>
      </font>
      <fill>
        <patternFill>
          <bgColor theme="7" tint="0.79998168889431442"/>
        </patternFill>
      </fill>
    </dxf>
    <dxf>
      <font>
        <color theme="9" tint="-0.24994659260841701"/>
      </font>
      <fill>
        <patternFill>
          <bgColor theme="6" tint="0.39994506668294322"/>
        </patternFill>
      </fill>
    </dxf>
    <dxf>
      <font>
        <b/>
        <i/>
        <color rgb="FF00B050"/>
      </font>
      <fill>
        <patternFill>
          <bgColor theme="8" tint="0.59996337778862885"/>
        </patternFill>
      </fill>
    </dxf>
    <dxf>
      <font>
        <color rgb="FF00B0F0"/>
      </font>
      <fill>
        <patternFill>
          <bgColor rgb="FFFFFF00"/>
        </patternFill>
      </fill>
    </dxf>
    <dxf>
      <font>
        <color rgb="FFFF0000"/>
      </font>
      <fill>
        <patternFill>
          <bgColor theme="7" tint="0.79998168889431442"/>
        </patternFill>
      </fill>
    </dxf>
    <dxf>
      <font>
        <color theme="9" tint="-0.24994659260841701"/>
      </font>
      <fill>
        <patternFill>
          <bgColor theme="6" tint="0.39994506668294322"/>
        </patternFill>
      </fill>
    </dxf>
    <dxf>
      <font>
        <b/>
        <i/>
        <color rgb="FF00B050"/>
      </font>
      <fill>
        <patternFill>
          <bgColor theme="8" tint="0.59996337778862885"/>
        </patternFill>
      </fill>
    </dxf>
    <dxf>
      <font>
        <color rgb="FF00B0F0"/>
      </font>
      <fill>
        <patternFill>
          <bgColor rgb="FFFFFF00"/>
        </patternFill>
      </fill>
    </dxf>
    <dxf>
      <font>
        <color rgb="FFFF0000"/>
      </font>
      <fill>
        <patternFill>
          <bgColor theme="7" tint="0.79998168889431442"/>
        </patternFill>
      </fill>
    </dxf>
    <dxf>
      <font>
        <color theme="9" tint="-0.24994659260841701"/>
      </font>
      <fill>
        <patternFill>
          <bgColor theme="6" tint="0.39994506668294322"/>
        </patternFill>
      </fill>
    </dxf>
    <dxf>
      <font>
        <b/>
        <i/>
        <color rgb="FF00B050"/>
      </font>
      <fill>
        <patternFill>
          <bgColor theme="8" tint="0.59996337778862885"/>
        </patternFill>
      </fill>
    </dxf>
    <dxf>
      <font>
        <color rgb="FF00B0F0"/>
      </font>
      <fill>
        <patternFill>
          <bgColor rgb="FFFFFF00"/>
        </patternFill>
      </fill>
    </dxf>
    <dxf>
      <font>
        <color rgb="FFFF0000"/>
      </font>
      <fill>
        <patternFill>
          <bgColor theme="7" tint="0.79998168889431442"/>
        </patternFill>
      </fill>
    </dxf>
    <dxf>
      <font>
        <color theme="9" tint="-0.24994659260841701"/>
      </font>
      <fill>
        <patternFill>
          <bgColor theme="6" tint="0.39994506668294322"/>
        </patternFill>
      </fill>
    </dxf>
    <dxf>
      <font>
        <b/>
        <i/>
        <color rgb="FF00B050"/>
      </font>
      <fill>
        <patternFill>
          <bgColor theme="8" tint="0.59996337778862885"/>
        </patternFill>
      </fill>
    </dxf>
  </dxfs>
  <tableStyles count="0" defaultTableStyle="TableStyleMedium9" defaultPivotStyle="PivotStyleLight16"/>
  <colors>
    <mruColors>
      <color rgb="FF81B5E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o-RO"/>
  <c:roundedCorners val="1"/>
  <c:chart>
    <c:title>
      <c:tx>
        <c:rich>
          <a:bodyPr/>
          <a:lstStyle/>
          <a:p>
            <a:pPr>
              <a:defRPr/>
            </a:pPr>
            <a:r>
              <a:rPr lang="en-US"/>
              <a:t>Rezultate</a:t>
            </a:r>
            <a:r>
              <a:rPr lang="en-US" baseline="0"/>
              <a:t> finale</a:t>
            </a:r>
            <a:endParaRPr lang="ro-RO"/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PARTICIPANTI!$G$1</c:f>
              <c:strCache>
                <c:ptCount val="1"/>
                <c:pt idx="0">
                  <c:v>Total</c:v>
                </c:pt>
              </c:strCache>
            </c:strRef>
          </c:tx>
          <c:cat>
            <c:strRef>
              <c:f>PARTICIPANTI!$B$2:$B$19</c:f>
              <c:strCache>
                <c:ptCount val="18"/>
                <c:pt idx="0">
                  <c:v>BC</c:v>
                </c:pt>
                <c:pt idx="1">
                  <c:v>GJ</c:v>
                </c:pt>
                <c:pt idx="2">
                  <c:v>GJ</c:v>
                </c:pt>
                <c:pt idx="3">
                  <c:v>AB</c:v>
                </c:pt>
                <c:pt idx="4">
                  <c:v>AB</c:v>
                </c:pt>
                <c:pt idx="5">
                  <c:v>BC</c:v>
                </c:pt>
                <c:pt idx="6">
                  <c:v>BC</c:v>
                </c:pt>
                <c:pt idx="7">
                  <c:v>IS</c:v>
                </c:pt>
                <c:pt idx="8">
                  <c:v>GJ</c:v>
                </c:pt>
                <c:pt idx="9">
                  <c:v>BC</c:v>
                </c:pt>
                <c:pt idx="10">
                  <c:v>AB</c:v>
                </c:pt>
                <c:pt idx="11">
                  <c:v>IS</c:v>
                </c:pt>
                <c:pt idx="12">
                  <c:v>AB</c:v>
                </c:pt>
                <c:pt idx="13">
                  <c:v>IS</c:v>
                </c:pt>
                <c:pt idx="14">
                  <c:v>AB</c:v>
                </c:pt>
                <c:pt idx="15">
                  <c:v>IS</c:v>
                </c:pt>
                <c:pt idx="16">
                  <c:v>GJ</c:v>
                </c:pt>
                <c:pt idx="17">
                  <c:v>BC</c:v>
                </c:pt>
              </c:strCache>
            </c:strRef>
          </c:cat>
          <c:val>
            <c:numRef>
              <c:f>PARTICIPANTI!$G$2:$G$19</c:f>
              <c:numCache>
                <c:formatCode>0</c:formatCode>
                <c:ptCount val="18"/>
                <c:pt idx="0">
                  <c:v>180</c:v>
                </c:pt>
                <c:pt idx="1">
                  <c:v>180</c:v>
                </c:pt>
                <c:pt idx="2">
                  <c:v>180</c:v>
                </c:pt>
                <c:pt idx="3">
                  <c:v>165</c:v>
                </c:pt>
                <c:pt idx="4">
                  <c:v>156</c:v>
                </c:pt>
                <c:pt idx="5">
                  <c:v>156</c:v>
                </c:pt>
                <c:pt idx="6">
                  <c:v>155</c:v>
                </c:pt>
                <c:pt idx="7">
                  <c:v>153</c:v>
                </c:pt>
                <c:pt idx="8">
                  <c:v>152</c:v>
                </c:pt>
                <c:pt idx="9">
                  <c:v>145</c:v>
                </c:pt>
                <c:pt idx="10">
                  <c:v>132</c:v>
                </c:pt>
                <c:pt idx="11">
                  <c:v>124</c:v>
                </c:pt>
                <c:pt idx="12">
                  <c:v>121</c:v>
                </c:pt>
                <c:pt idx="13">
                  <c:v>121</c:v>
                </c:pt>
                <c:pt idx="14">
                  <c:v>112</c:v>
                </c:pt>
                <c:pt idx="15">
                  <c:v>111</c:v>
                </c:pt>
                <c:pt idx="16">
                  <c:v>100</c:v>
                </c:pt>
                <c:pt idx="17">
                  <c:v>88</c:v>
                </c:pt>
              </c:numCache>
            </c:numRef>
          </c:val>
        </c:ser>
        <c:axId val="84758528"/>
        <c:axId val="84779776"/>
      </c:barChart>
      <c:catAx>
        <c:axId val="84758528"/>
        <c:scaling>
          <c:orientation val="minMax"/>
        </c:scaling>
        <c:axPos val="b"/>
        <c:tickLblPos val="nextTo"/>
        <c:crossAx val="84779776"/>
        <c:crosses val="autoZero"/>
        <c:auto val="1"/>
        <c:lblAlgn val="ctr"/>
        <c:lblOffset val="100"/>
      </c:catAx>
      <c:valAx>
        <c:axId val="84779776"/>
        <c:scaling>
          <c:orientation val="minMax"/>
        </c:scaling>
        <c:axPos val="l"/>
        <c:majorGridlines/>
        <c:numFmt formatCode="0" sourceLinked="1"/>
        <c:tickLblPos val="nextTo"/>
        <c:crossAx val="84758528"/>
        <c:crosses val="autoZero"/>
        <c:crossBetween val="between"/>
      </c:valAx>
      <c:spPr>
        <a:gradFill flip="none" rotWithShape="1">
          <a:gsLst>
            <a:gs pos="0">
              <a:srgbClr val="0070C0"/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path path="circle">
            <a:fillToRect l="50000" t="50000" r="50000" b="50000"/>
          </a:path>
          <a:tileRect/>
        </a:gradFill>
      </c:spPr>
    </c:plotArea>
    <c:legend>
      <c:legendPos val="r"/>
      <c:layout/>
    </c:legend>
    <c:plotVisOnly val="1"/>
  </c:chart>
  <c:spPr>
    <a:blipFill>
      <a:blip xmlns:r="http://schemas.openxmlformats.org/officeDocument/2006/relationships" r:embed="rId1"/>
      <a:tile tx="0" ty="0" sx="100000" sy="100000" flip="none" algn="tl"/>
    </a:blipFill>
    <a:ln w="15875">
      <a:solidFill>
        <a:srgbClr val="81B5EF"/>
      </a:solidFill>
    </a:ln>
    <a:effectLst>
      <a:outerShdw blurRad="50800" dist="38100" dir="13500000" algn="br" rotWithShape="0">
        <a:prstClr val="black">
          <a:alpha val="40000"/>
        </a:prstClr>
      </a:outerShdw>
    </a:effectLst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600075</xdr:colOff>
      <xdr:row>11</xdr:row>
      <xdr:rowOff>180975</xdr:rowOff>
    </xdr:from>
    <xdr:to>
      <xdr:col>9</xdr:col>
      <xdr:colOff>400050</xdr:colOff>
      <xdr:row>26</xdr:row>
      <xdr:rowOff>66675</xdr:rowOff>
    </xdr:to>
    <xdr:graphicFrame macro="">
      <xdr:nvGraphicFramePr>
        <xdr:cNvPr id="2" name="Diagramă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9"/>
  <sheetViews>
    <sheetView workbookViewId="0">
      <selection activeCell="F23" sqref="F23"/>
    </sheetView>
  </sheetViews>
  <sheetFormatPr defaultRowHeight="15"/>
  <cols>
    <col min="1" max="1" width="6" bestFit="1" customWidth="1"/>
    <col min="2" max="2" width="6" customWidth="1"/>
    <col min="3" max="3" width="17.28515625" bestFit="1" customWidth="1"/>
    <col min="4" max="4" width="5.5703125" bestFit="1" customWidth="1"/>
    <col min="5" max="5" width="13.85546875" bestFit="1" customWidth="1"/>
    <col min="6" max="6" width="15" bestFit="1" customWidth="1"/>
    <col min="7" max="7" width="7.28515625" customWidth="1"/>
  </cols>
  <sheetData>
    <row r="1" spans="1:8">
      <c r="A1" s="1" t="s">
        <v>0</v>
      </c>
      <c r="B1" s="1" t="s">
        <v>1</v>
      </c>
      <c r="C1" s="1" t="s">
        <v>2</v>
      </c>
      <c r="D1" s="1" t="s">
        <v>28</v>
      </c>
      <c r="E1" s="1" t="s">
        <v>25</v>
      </c>
      <c r="F1" s="4" t="s">
        <v>26</v>
      </c>
      <c r="G1" s="4" t="s">
        <v>27</v>
      </c>
      <c r="H1" s="3" t="s">
        <v>31</v>
      </c>
    </row>
    <row r="2" spans="1:8">
      <c r="A2" s="1">
        <v>2</v>
      </c>
      <c r="B2" s="1" t="s">
        <v>3</v>
      </c>
      <c r="C2" s="1" t="s">
        <v>20</v>
      </c>
      <c r="D2" s="1">
        <v>10</v>
      </c>
      <c r="E2" s="10">
        <v>93</v>
      </c>
      <c r="F2" s="10">
        <v>87</v>
      </c>
      <c r="G2" s="10">
        <f>E2+F2</f>
        <v>180</v>
      </c>
      <c r="H2" s="1">
        <f>IF(G2=180,1,IF(G2=165,2,IF(G2=156,3,IF(G2=155,4," "))))</f>
        <v>1</v>
      </c>
    </row>
    <row r="3" spans="1:8">
      <c r="A3" s="1">
        <v>7</v>
      </c>
      <c r="B3" s="1" t="s">
        <v>6</v>
      </c>
      <c r="C3" s="8" t="s">
        <v>21</v>
      </c>
      <c r="D3" s="8">
        <v>9</v>
      </c>
      <c r="E3" s="10">
        <v>82</v>
      </c>
      <c r="F3" s="10">
        <v>98</v>
      </c>
      <c r="G3" s="10">
        <f>E3+F3</f>
        <v>180</v>
      </c>
      <c r="H3" s="1">
        <f>IF(G3=180,1,IF(G3=165,2,IF(G3=156,3,IF(G3=155,4," "))))</f>
        <v>1</v>
      </c>
    </row>
    <row r="4" spans="1:8">
      <c r="A4" s="1">
        <v>11</v>
      </c>
      <c r="B4" s="1" t="s">
        <v>6</v>
      </c>
      <c r="C4" s="1" t="s">
        <v>7</v>
      </c>
      <c r="D4" s="1">
        <v>9</v>
      </c>
      <c r="E4" s="10">
        <v>90</v>
      </c>
      <c r="F4" s="10">
        <v>90</v>
      </c>
      <c r="G4" s="10">
        <f>E4+F4</f>
        <v>180</v>
      </c>
      <c r="H4" s="1">
        <f>IF(G4=180,1,IF(G4=165,2,IF(G4=156,3,IF(G4=155,4," "))))</f>
        <v>1</v>
      </c>
    </row>
    <row r="5" spans="1:8">
      <c r="A5" s="1">
        <v>13</v>
      </c>
      <c r="B5" s="1" t="s">
        <v>4</v>
      </c>
      <c r="C5" s="2" t="s">
        <v>18</v>
      </c>
      <c r="D5" s="2">
        <v>9</v>
      </c>
      <c r="E5" s="10">
        <v>65</v>
      </c>
      <c r="F5" s="10">
        <v>100</v>
      </c>
      <c r="G5" s="10">
        <f>E5+F5</f>
        <v>165</v>
      </c>
      <c r="H5" s="1">
        <f>IF(G5=180,1,IF(G5=165,2,IF(G5=156,3,IF(G5=155,4," "))))</f>
        <v>2</v>
      </c>
    </row>
    <row r="6" spans="1:8">
      <c r="A6" s="1">
        <v>1</v>
      </c>
      <c r="B6" s="1" t="s">
        <v>4</v>
      </c>
      <c r="C6" s="2" t="s">
        <v>8</v>
      </c>
      <c r="D6" s="2">
        <v>10</v>
      </c>
      <c r="E6" s="10">
        <v>67</v>
      </c>
      <c r="F6" s="10">
        <v>89</v>
      </c>
      <c r="G6" s="10">
        <f>E6+F6</f>
        <v>156</v>
      </c>
      <c r="H6" s="1">
        <f>IF(G6=180,1,IF(G6=165,2,IF(G6=156,3,IF(G6=155,4," "))))</f>
        <v>3</v>
      </c>
    </row>
    <row r="7" spans="1:8">
      <c r="A7" s="1">
        <v>18</v>
      </c>
      <c r="B7" s="1" t="s">
        <v>3</v>
      </c>
      <c r="C7" s="2" t="s">
        <v>9</v>
      </c>
      <c r="D7" s="2">
        <v>10</v>
      </c>
      <c r="E7" s="10">
        <v>77</v>
      </c>
      <c r="F7" s="10">
        <v>79</v>
      </c>
      <c r="G7" s="10">
        <f>E7+F7</f>
        <v>156</v>
      </c>
      <c r="H7" s="1">
        <f>IF(G7=180,1,IF(G7=165,2,IF(G7=156,3,IF(G7=155,4," "))))</f>
        <v>3</v>
      </c>
    </row>
    <row r="8" spans="1:8">
      <c r="A8" s="1">
        <v>14</v>
      </c>
      <c r="B8" s="1" t="s">
        <v>3</v>
      </c>
      <c r="C8" s="2" t="s">
        <v>16</v>
      </c>
      <c r="D8" s="2">
        <v>9</v>
      </c>
      <c r="E8" s="10">
        <v>77</v>
      </c>
      <c r="F8" s="10">
        <v>78</v>
      </c>
      <c r="G8" s="10">
        <f>E8+F8</f>
        <v>155</v>
      </c>
      <c r="H8" s="1">
        <f>IF(G8=180,1,IF(G8=165,2,IF(G8=156,3,IF(G8=155,4," "))))</f>
        <v>4</v>
      </c>
    </row>
    <row r="9" spans="1:8">
      <c r="A9" s="1">
        <v>4</v>
      </c>
      <c r="B9" s="1" t="s">
        <v>5</v>
      </c>
      <c r="C9" s="2" t="s">
        <v>15</v>
      </c>
      <c r="D9" s="2">
        <v>9</v>
      </c>
      <c r="E9" s="10">
        <v>66</v>
      </c>
      <c r="F9" s="10">
        <v>87</v>
      </c>
      <c r="G9" s="10">
        <f>E9+F9</f>
        <v>153</v>
      </c>
      <c r="H9" s="1" t="str">
        <f>IF(G9=180,1,IF(G9=165,2,IF(G9=156,3,IF(G9=155,4," "))))</f>
        <v xml:space="preserve"> </v>
      </c>
    </row>
    <row r="10" spans="1:8">
      <c r="A10" s="1">
        <v>3</v>
      </c>
      <c r="B10" s="1" t="s">
        <v>6</v>
      </c>
      <c r="C10" s="2" t="s">
        <v>14</v>
      </c>
      <c r="D10" s="2">
        <v>10</v>
      </c>
      <c r="E10" s="10">
        <v>98</v>
      </c>
      <c r="F10" s="10">
        <v>54</v>
      </c>
      <c r="G10" s="10">
        <f>E10+F10</f>
        <v>152</v>
      </c>
      <c r="H10" s="1" t="str">
        <f>IF(G10=180,1,IF(G10=165,2,IF(G10=156,3,IF(G10=155,4," "))))</f>
        <v xml:space="preserve"> </v>
      </c>
    </row>
    <row r="11" spans="1:8">
      <c r="A11" s="1">
        <v>10</v>
      </c>
      <c r="B11" s="1" t="s">
        <v>3</v>
      </c>
      <c r="C11" s="2" t="s">
        <v>13</v>
      </c>
      <c r="D11" s="2">
        <v>10</v>
      </c>
      <c r="E11" s="10">
        <v>89</v>
      </c>
      <c r="F11" s="10">
        <v>56</v>
      </c>
      <c r="G11" s="10">
        <f>E11+F11</f>
        <v>145</v>
      </c>
      <c r="H11" s="1" t="str">
        <f>IF(G11=180,1,IF(G11=165,2,IF(G11=156,3,IF(G11=155,4," "))))</f>
        <v xml:space="preserve"> </v>
      </c>
    </row>
    <row r="12" spans="1:8">
      <c r="A12" s="1">
        <v>17</v>
      </c>
      <c r="B12" s="1" t="s">
        <v>4</v>
      </c>
      <c r="C12" s="1" t="s">
        <v>19</v>
      </c>
      <c r="D12" s="1">
        <v>10</v>
      </c>
      <c r="E12" s="10">
        <v>66</v>
      </c>
      <c r="F12" s="10">
        <v>66</v>
      </c>
      <c r="G12" s="10">
        <f>E12+F12</f>
        <v>132</v>
      </c>
      <c r="H12" s="1" t="str">
        <f>IF(G12=180,1,IF(G12=165,2,IF(G12=156,3,IF(G12=155,4," "))))</f>
        <v xml:space="preserve"> </v>
      </c>
    </row>
    <row r="13" spans="1:8">
      <c r="A13" s="1">
        <v>12</v>
      </c>
      <c r="B13" s="1" t="s">
        <v>5</v>
      </c>
      <c r="C13" s="1" t="s">
        <v>24</v>
      </c>
      <c r="D13" s="1">
        <v>9</v>
      </c>
      <c r="E13" s="10">
        <v>34</v>
      </c>
      <c r="F13" s="10">
        <v>90</v>
      </c>
      <c r="G13" s="10">
        <f>E13+F13</f>
        <v>124</v>
      </c>
      <c r="H13" s="1" t="str">
        <f>IF(G13=180,1,IF(G13=165,2,IF(G13=156,3,IF(G13=155,4," "))))</f>
        <v xml:space="preserve"> </v>
      </c>
    </row>
    <row r="14" spans="1:8">
      <c r="A14" s="1">
        <v>9</v>
      </c>
      <c r="B14" s="1" t="s">
        <v>4</v>
      </c>
      <c r="C14" s="2" t="s">
        <v>12</v>
      </c>
      <c r="D14" s="2">
        <v>9</v>
      </c>
      <c r="E14" s="10">
        <v>55</v>
      </c>
      <c r="F14" s="10">
        <v>66</v>
      </c>
      <c r="G14" s="10">
        <f>E14+F14</f>
        <v>121</v>
      </c>
      <c r="H14" s="1" t="str">
        <f>IF(G14=180,1,IF(G14=165,2,IF(G14=156,3,IF(G14=155,4," "))))</f>
        <v xml:space="preserve"> </v>
      </c>
    </row>
    <row r="15" spans="1:8">
      <c r="A15" s="1">
        <v>16</v>
      </c>
      <c r="B15" s="1" t="s">
        <v>5</v>
      </c>
      <c r="C15" s="2" t="s">
        <v>11</v>
      </c>
      <c r="D15" s="2">
        <v>10</v>
      </c>
      <c r="E15" s="10">
        <v>66</v>
      </c>
      <c r="F15" s="10">
        <v>55</v>
      </c>
      <c r="G15" s="10">
        <f>E15+F15</f>
        <v>121</v>
      </c>
      <c r="H15" s="1" t="str">
        <f>IF(G15=180,1,IF(G15=165,2,IF(G15=156,3,IF(G15=155,4," "))))</f>
        <v xml:space="preserve"> </v>
      </c>
    </row>
    <row r="16" spans="1:8">
      <c r="A16" s="1">
        <v>5</v>
      </c>
      <c r="B16" s="1" t="s">
        <v>4</v>
      </c>
      <c r="C16" s="1" t="s">
        <v>17</v>
      </c>
      <c r="D16" s="1">
        <v>10</v>
      </c>
      <c r="E16" s="10">
        <v>59</v>
      </c>
      <c r="F16" s="10">
        <v>53</v>
      </c>
      <c r="G16" s="10">
        <f>E16+F16</f>
        <v>112</v>
      </c>
      <c r="H16" s="1" t="str">
        <f>IF(G16=180,1,IF(G16=165,2,IF(G16=156,3,IF(G16=155,4," "))))</f>
        <v xml:space="preserve"> </v>
      </c>
    </row>
    <row r="17" spans="1:8">
      <c r="A17" s="1">
        <v>8</v>
      </c>
      <c r="B17" s="1" t="s">
        <v>5</v>
      </c>
      <c r="C17" s="2" t="s">
        <v>10</v>
      </c>
      <c r="D17" s="2">
        <v>9</v>
      </c>
      <c r="E17" s="10">
        <v>66</v>
      </c>
      <c r="F17" s="10">
        <v>45</v>
      </c>
      <c r="G17" s="10">
        <f>E17+F17</f>
        <v>111</v>
      </c>
      <c r="H17" s="1" t="str">
        <f>IF(G17=180,1,IF(G17=165,2,IF(G17=156,3,IF(G17=155,4," "))))</f>
        <v xml:space="preserve"> </v>
      </c>
    </row>
    <row r="18" spans="1:8">
      <c r="A18" s="1">
        <v>15</v>
      </c>
      <c r="B18" s="1" t="s">
        <v>6</v>
      </c>
      <c r="C18" s="1" t="s">
        <v>22</v>
      </c>
      <c r="D18" s="1">
        <v>9</v>
      </c>
      <c r="E18" s="10">
        <v>66</v>
      </c>
      <c r="F18" s="10">
        <v>34</v>
      </c>
      <c r="G18" s="10">
        <f>E18+F18</f>
        <v>100</v>
      </c>
      <c r="H18" s="1" t="str">
        <f>IF(G18=180,1,IF(G18=165,2,IF(G18=156,3,IF(G18=155,4," "))))</f>
        <v xml:space="preserve"> </v>
      </c>
    </row>
    <row r="19" spans="1:8">
      <c r="A19" s="1">
        <v>6</v>
      </c>
      <c r="B19" s="1" t="s">
        <v>3</v>
      </c>
      <c r="C19" s="1" t="s">
        <v>23</v>
      </c>
      <c r="D19" s="1">
        <v>9</v>
      </c>
      <c r="E19" s="10">
        <v>55</v>
      </c>
      <c r="F19" s="10">
        <v>33</v>
      </c>
      <c r="G19" s="10">
        <f>E19+F19</f>
        <v>88</v>
      </c>
      <c r="H19" s="1" t="str">
        <f>IF(G19=180,1,IF(G19=165,2,IF(G19=156,3,IF(G19=155,4," "))))</f>
        <v xml:space="preserve"> </v>
      </c>
    </row>
  </sheetData>
  <sortState ref="A2:H19">
    <sortCondition descending="1" ref="G2:G19"/>
  </sortState>
  <conditionalFormatting sqref="H2:H19">
    <cfRule type="cellIs" dxfId="15" priority="4" operator="equal">
      <formula>1</formula>
    </cfRule>
    <cfRule type="cellIs" dxfId="14" priority="3" operator="equal">
      <formula>2</formula>
    </cfRule>
    <cfRule type="cellIs" dxfId="13" priority="2" operator="equal">
      <formula>3</formula>
    </cfRule>
    <cfRule type="cellIs" dxfId="12" priority="1" operator="equal">
      <formula>4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5"/>
  <sheetViews>
    <sheetView tabSelected="1" workbookViewId="0">
      <selection activeCell="E28" sqref="E28"/>
    </sheetView>
  </sheetViews>
  <sheetFormatPr defaultRowHeight="15"/>
  <cols>
    <col min="1" max="1" width="6" bestFit="1" customWidth="1"/>
    <col min="3" max="3" width="11.140625" bestFit="1" customWidth="1"/>
    <col min="8" max="8" width="12.140625" customWidth="1"/>
    <col min="9" max="9" width="11.7109375" customWidth="1"/>
  </cols>
  <sheetData>
    <row r="1" spans="1:9" ht="45">
      <c r="A1" s="5" t="s">
        <v>0</v>
      </c>
      <c r="B1" s="5" t="s">
        <v>29</v>
      </c>
      <c r="C1" s="6" t="s">
        <v>30</v>
      </c>
      <c r="D1" s="6" t="s">
        <v>32</v>
      </c>
      <c r="E1" s="6" t="s">
        <v>33</v>
      </c>
      <c r="F1" s="6" t="s">
        <v>34</v>
      </c>
      <c r="G1" s="7" t="s">
        <v>35</v>
      </c>
      <c r="H1" s="7" t="s">
        <v>36</v>
      </c>
      <c r="I1" s="6" t="s">
        <v>37</v>
      </c>
    </row>
    <row r="2" spans="1:9">
      <c r="A2" s="1">
        <v>1</v>
      </c>
      <c r="B2" s="1" t="s">
        <v>4</v>
      </c>
      <c r="C2" s="1">
        <v>6</v>
      </c>
      <c r="D2" s="1">
        <f>COUNTIFS(PARTICIPANTI!H2:H19,"=1",PARTICIPANTI!B2:B19,"=AB")</f>
        <v>0</v>
      </c>
      <c r="E2" s="1">
        <f>COUNTIFS(PARTICIPANTI!H2:H19,"=2",PARTICIPANTI!B2:B19,"=AB")</f>
        <v>1</v>
      </c>
      <c r="F2" s="9">
        <f>COUNTIFS(PARTICIPANTI!H2:H19,"=3",PARTICIPANTI!B2:B19,"=AB")</f>
        <v>1</v>
      </c>
      <c r="G2" s="1">
        <f>COUNTIFS(PARTICIPANTI!H2:H19,"= ",PARTICIPANTI!B2:B19,"=AB")</f>
        <v>3</v>
      </c>
      <c r="H2" s="1">
        <f>D2*4+E2*3+F2*2+G2</f>
        <v>8</v>
      </c>
      <c r="I2" s="1">
        <f>IF(H2&gt;=5,C2+2,IF(3&lt;=C2&lt;=4,C2+1,IF(H2=1,C2,C2-1)))</f>
        <v>8</v>
      </c>
    </row>
    <row r="3" spans="1:9">
      <c r="A3" s="1">
        <v>2</v>
      </c>
      <c r="B3" s="1" t="s">
        <v>3</v>
      </c>
      <c r="C3" s="1">
        <v>6</v>
      </c>
      <c r="D3" s="1">
        <f>COUNTIFS(PARTICIPANTI!H2:H19,"=1",PARTICIPANTI!B2:B19,"=BC")</f>
        <v>1</v>
      </c>
      <c r="E3" s="1">
        <f>COUNTIFS(PARTICIPANTI!H2:H19,"=2",PARTICIPANTI!B2:B19,"=BC")</f>
        <v>0</v>
      </c>
      <c r="F3" s="9">
        <f>COUNTIFS(PARTICIPANTI!H2:H19,"=3",PARTICIPANTI!B2:B19,"=BC")</f>
        <v>1</v>
      </c>
      <c r="G3" s="1">
        <f>COUNTIFS(PARTICIPANTI!H2:H19,"= ",PARTICIPANTI!B2:B19,"=BC")</f>
        <v>2</v>
      </c>
      <c r="H3" s="1">
        <f t="shared" ref="H3:H5" si="0">D3*4+E3*3+F3*2+G3</f>
        <v>8</v>
      </c>
      <c r="I3" s="1">
        <f t="shared" ref="I3:I5" si="1">IF(H3&gt;=5,C3+2,IF(3&lt;=C3&lt;=4,C3+1,IF(H3=1,C3,C3-1)))</f>
        <v>8</v>
      </c>
    </row>
    <row r="4" spans="1:9">
      <c r="A4" s="1">
        <v>3</v>
      </c>
      <c r="B4" s="1" t="s">
        <v>6</v>
      </c>
      <c r="C4" s="1">
        <v>5</v>
      </c>
      <c r="D4" s="1">
        <f>COUNTIFS(PARTICIPANTI!H2:H19,"=1",PARTICIPANTI!B2:B19,"=GJ")</f>
        <v>2</v>
      </c>
      <c r="E4" s="1">
        <f>COUNTIFS(PARTICIPANTI!H2:H19,"=2",PARTICIPANTI!B2:B19,"=GJ")</f>
        <v>0</v>
      </c>
      <c r="F4" s="9">
        <f>COUNTIFS(PARTICIPANTI!H2:H19,"=3",PARTICIPANTI!B2:B19,"=GJ")</f>
        <v>0</v>
      </c>
      <c r="G4" s="1">
        <f>COUNTIFS(PARTICIPANTI!H2:H19,"= ",PARTICIPANTI!B2:B19,"=GJ")</f>
        <v>2</v>
      </c>
      <c r="H4" s="1">
        <f t="shared" si="0"/>
        <v>10</v>
      </c>
      <c r="I4" s="1">
        <f t="shared" si="1"/>
        <v>7</v>
      </c>
    </row>
    <row r="5" spans="1:9">
      <c r="A5" s="1">
        <v>4</v>
      </c>
      <c r="B5" s="1" t="s">
        <v>5</v>
      </c>
      <c r="C5" s="1">
        <v>5</v>
      </c>
      <c r="D5" s="1">
        <f>COUNTIFS(PARTICIPANTI!H2:H19,"=1",PARTICIPANTI!B2:B19,"=IS")</f>
        <v>0</v>
      </c>
      <c r="E5" s="1">
        <f>COUNTIFS(PARTICIPANTI!H2:H19,"=2",PARTICIPANTI!B2:B19,"=IS")</f>
        <v>0</v>
      </c>
      <c r="F5" s="9">
        <f>COUNTIFS(PARTICIPANTI!H2:H19,"=3",PARTICIPANTI!B2:B19,"=IS")</f>
        <v>0</v>
      </c>
      <c r="G5" s="1">
        <f>COUNTIFS(PARTICIPANTI!H2:H19,"= ",PARTICIPANTI!B2:B19,"=IS")</f>
        <v>4</v>
      </c>
      <c r="H5" s="1">
        <f t="shared" si="0"/>
        <v>4</v>
      </c>
      <c r="I5" s="1">
        <f t="shared" si="1"/>
        <v>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PARTICIPANTI</vt:lpstr>
      <vt:lpstr>STATISTICI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</dc:creator>
  <cp:lastModifiedBy>user</cp:lastModifiedBy>
  <dcterms:created xsi:type="dcterms:W3CDTF">2011-03-16T16:32:38Z</dcterms:created>
  <dcterms:modified xsi:type="dcterms:W3CDTF">2011-05-14T10:12:28Z</dcterms:modified>
</cp:coreProperties>
</file>