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chemistry " sheetId="1" r:id="rId1"/>
    <sheet name="geology" sheetId="2" r:id="rId2"/>
  </sheets>
  <calcPr calcId="125725"/>
</workbook>
</file>

<file path=xl/calcChain.xml><?xml version="1.0" encoding="utf-8"?>
<calcChain xmlns="http://schemas.openxmlformats.org/spreadsheetml/2006/main">
  <c r="B14" i="2"/>
  <c r="H48"/>
  <c r="K48"/>
  <c r="E48"/>
  <c r="B48"/>
  <c r="N37"/>
  <c r="K37"/>
  <c r="H37"/>
  <c r="E37"/>
  <c r="B37"/>
  <c r="N26"/>
  <c r="K26"/>
  <c r="H26"/>
  <c r="E26"/>
  <c r="B26"/>
  <c r="K14"/>
  <c r="N14"/>
  <c r="H14"/>
  <c r="E14"/>
  <c r="N48"/>
  <c r="B12" i="1"/>
  <c r="N29"/>
  <c r="K29"/>
  <c r="H29"/>
  <c r="E29"/>
  <c r="B29"/>
  <c r="N12"/>
  <c r="K12"/>
  <c r="H12"/>
  <c r="E12"/>
</calcChain>
</file>

<file path=xl/sharedStrings.xml><?xml version="1.0" encoding="utf-8"?>
<sst xmlns="http://schemas.openxmlformats.org/spreadsheetml/2006/main" count="11" uniqueCount="11">
  <si>
    <t>beaker</t>
  </si>
  <si>
    <t>round bottom flask</t>
  </si>
  <si>
    <t>test tubes</t>
  </si>
  <si>
    <t>separatory funnel</t>
  </si>
  <si>
    <t>graduated pipette</t>
  </si>
  <si>
    <t>graduated cylinders</t>
  </si>
  <si>
    <t>destillation equipment</t>
  </si>
  <si>
    <t>burettes</t>
  </si>
  <si>
    <t>erlenmeyer flasks</t>
  </si>
  <si>
    <t>volumetric flasks</t>
  </si>
  <si>
    <t>soluctions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</si>
</sst>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16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1"/>
      </font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00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2FFB25"/>
        </patternFill>
      </fill>
    </dxf>
    <dxf>
      <font>
        <color theme="1"/>
      </font>
      <fill>
        <patternFill>
          <fgColor auto="1"/>
          <bgColor rgb="FF00FF00"/>
        </patternFill>
      </fill>
    </dxf>
  </dxfs>
  <tableStyles count="0" defaultTableStyle="TableStyleMedium9" defaultPivotStyle="PivotStyleLight16"/>
  <colors>
    <mruColors>
      <color rgb="FF00FF00"/>
      <color rgb="FFFF0000"/>
      <color rgb="FF2FFB2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23.jpeg"/><Relationship Id="rId18" Type="http://schemas.openxmlformats.org/officeDocument/2006/relationships/image" Target="../media/image28.jpeg"/><Relationship Id="rId3" Type="http://schemas.openxmlformats.org/officeDocument/2006/relationships/image" Target="../media/image13.png"/><Relationship Id="rId7" Type="http://schemas.openxmlformats.org/officeDocument/2006/relationships/image" Target="../media/image17.jpeg"/><Relationship Id="rId12" Type="http://schemas.openxmlformats.org/officeDocument/2006/relationships/image" Target="../media/image22.jpeg"/><Relationship Id="rId17" Type="http://schemas.openxmlformats.org/officeDocument/2006/relationships/image" Target="../media/image27.jpeg"/><Relationship Id="rId2" Type="http://schemas.openxmlformats.org/officeDocument/2006/relationships/image" Target="../media/image12.jpeg"/><Relationship Id="rId16" Type="http://schemas.openxmlformats.org/officeDocument/2006/relationships/image" Target="../media/image26.jpeg"/><Relationship Id="rId20" Type="http://schemas.openxmlformats.org/officeDocument/2006/relationships/image" Target="../media/image30.jpe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jpeg"/><Relationship Id="rId15" Type="http://schemas.openxmlformats.org/officeDocument/2006/relationships/image" Target="../media/image25.jpeg"/><Relationship Id="rId10" Type="http://schemas.openxmlformats.org/officeDocument/2006/relationships/image" Target="../media/image20.jpeg"/><Relationship Id="rId19" Type="http://schemas.openxmlformats.org/officeDocument/2006/relationships/image" Target="../media/image29.jpeg"/><Relationship Id="rId4" Type="http://schemas.openxmlformats.org/officeDocument/2006/relationships/image" Target="../media/image14.jpeg"/><Relationship Id="rId9" Type="http://schemas.openxmlformats.org/officeDocument/2006/relationships/image" Target="../media/image19.jpeg"/><Relationship Id="rId14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123825</xdr:colOff>
      <xdr:row>9</xdr:row>
      <xdr:rowOff>180975</xdr:rowOff>
    </xdr:to>
    <xdr:pic>
      <xdr:nvPicPr>
        <xdr:cNvPr id="2" name="1 Imagen" descr="beake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95525" cy="1704975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12</xdr:row>
      <xdr:rowOff>171450</xdr:rowOff>
    </xdr:from>
    <xdr:to>
      <xdr:col>16</xdr:col>
      <xdr:colOff>9525</xdr:colOff>
      <xdr:row>26</xdr:row>
      <xdr:rowOff>171450</xdr:rowOff>
    </xdr:to>
    <xdr:pic>
      <xdr:nvPicPr>
        <xdr:cNvPr id="3" name="2 Imagen" descr="burett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5525" y="2457450"/>
          <a:ext cx="2286000" cy="26670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9526</xdr:colOff>
      <xdr:row>13</xdr:row>
      <xdr:rowOff>9525</xdr:rowOff>
    </xdr:from>
    <xdr:to>
      <xdr:col>13</xdr:col>
      <xdr:colOff>9526</xdr:colOff>
      <xdr:row>27</xdr:row>
      <xdr:rowOff>0</xdr:rowOff>
    </xdr:to>
    <xdr:pic>
      <xdr:nvPicPr>
        <xdr:cNvPr id="4" name="3 Imagen" descr="destillation equipment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29526" y="2486025"/>
          <a:ext cx="2286000" cy="2657475"/>
        </a:xfrm>
        <a:prstGeom prst="rect">
          <a:avLst/>
        </a:prstGeom>
      </xdr:spPr>
    </xdr:pic>
    <xdr:clientData/>
  </xdr:twoCellAnchor>
  <xdr:twoCellAnchor editAs="oneCell">
    <xdr:from>
      <xdr:col>10</xdr:col>
      <xdr:colOff>7125</xdr:colOff>
      <xdr:row>1</xdr:row>
      <xdr:rowOff>7125</xdr:rowOff>
    </xdr:from>
    <xdr:to>
      <xdr:col>13</xdr:col>
      <xdr:colOff>9525</xdr:colOff>
      <xdr:row>10</xdr:row>
      <xdr:rowOff>0</xdr:rowOff>
    </xdr:to>
    <xdr:pic>
      <xdr:nvPicPr>
        <xdr:cNvPr id="5" name="4 Imagen" descr="Erlenmeyer flasks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7125" y="197625"/>
          <a:ext cx="2288400" cy="17073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14249</xdr:rowOff>
    </xdr:from>
    <xdr:to>
      <xdr:col>10</xdr:col>
      <xdr:colOff>0</xdr:colOff>
      <xdr:row>26</xdr:row>
      <xdr:rowOff>180974</xdr:rowOff>
    </xdr:to>
    <xdr:pic>
      <xdr:nvPicPr>
        <xdr:cNvPr id="6" name="5 Imagen" descr="graduated cylinders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334000" y="2490749"/>
          <a:ext cx="2286000" cy="2643225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742951</xdr:colOff>
      <xdr:row>13</xdr:row>
      <xdr:rowOff>12971</xdr:rowOff>
    </xdr:from>
    <xdr:to>
      <xdr:col>7</xdr:col>
      <xdr:colOff>9525</xdr:colOff>
      <xdr:row>27</xdr:row>
      <xdr:rowOff>0</xdr:rowOff>
    </xdr:to>
    <xdr:pic>
      <xdr:nvPicPr>
        <xdr:cNvPr id="7" name="6 Imagen" descr="graduated pipette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28951" y="2489471"/>
          <a:ext cx="2314574" cy="2654029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1</xdr:row>
      <xdr:rowOff>0</xdr:rowOff>
    </xdr:from>
    <xdr:to>
      <xdr:col>7</xdr:col>
      <xdr:colOff>0</xdr:colOff>
      <xdr:row>9</xdr:row>
      <xdr:rowOff>190499</xdr:rowOff>
    </xdr:to>
    <xdr:pic>
      <xdr:nvPicPr>
        <xdr:cNvPr id="8" name="7 Imagen" descr="round bottom flask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57525" y="190500"/>
          <a:ext cx="2276475" cy="17144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9524</xdr:rowOff>
    </xdr:from>
    <xdr:to>
      <xdr:col>4</xdr:col>
      <xdr:colOff>0</xdr:colOff>
      <xdr:row>26</xdr:row>
      <xdr:rowOff>180975</xdr:rowOff>
    </xdr:to>
    <xdr:pic>
      <xdr:nvPicPr>
        <xdr:cNvPr id="9" name="8 Imagen" descr="Separatory_funne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2000" y="2486024"/>
          <a:ext cx="2286000" cy="264795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9</xdr:row>
      <xdr:rowOff>190499</xdr:rowOff>
    </xdr:to>
    <xdr:pic>
      <xdr:nvPicPr>
        <xdr:cNvPr id="10" name="9 Imagen" descr="test tubes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334000" y="190500"/>
          <a:ext cx="2286000" cy="1714499"/>
        </a:xfrm>
        <a:prstGeom prst="rect">
          <a:avLst/>
        </a:prstGeom>
      </xdr:spPr>
    </xdr:pic>
    <xdr:clientData/>
  </xdr:twoCellAnchor>
  <xdr:twoCellAnchor editAs="oneCell">
    <xdr:from>
      <xdr:col>13</xdr:col>
      <xdr:colOff>6814</xdr:colOff>
      <xdr:row>1</xdr:row>
      <xdr:rowOff>9524</xdr:rowOff>
    </xdr:from>
    <xdr:to>
      <xdr:col>16</xdr:col>
      <xdr:colOff>0</xdr:colOff>
      <xdr:row>10</xdr:row>
      <xdr:rowOff>0</xdr:rowOff>
    </xdr:to>
    <xdr:pic>
      <xdr:nvPicPr>
        <xdr:cNvPr id="11" name="10 Imagen" descr="volumetric flasks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912814" y="200024"/>
          <a:ext cx="2279186" cy="1704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752475</xdr:colOff>
      <xdr:row>11</xdr:row>
      <xdr:rowOff>180974</xdr:rowOff>
    </xdr:to>
    <xdr:pic>
      <xdr:nvPicPr>
        <xdr:cNvPr id="2" name="1 Imagen" descr="ARAGONI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5359" t="9934" r="16905" b="22691"/>
        <a:stretch>
          <a:fillRect/>
        </a:stretch>
      </xdr:blipFill>
      <xdr:spPr>
        <a:xfrm>
          <a:off x="0" y="0"/>
          <a:ext cx="2276475" cy="20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752475</xdr:colOff>
      <xdr:row>1</xdr:row>
      <xdr:rowOff>0</xdr:rowOff>
    </xdr:from>
    <xdr:to>
      <xdr:col>7</xdr:col>
      <xdr:colOff>1</xdr:colOff>
      <xdr:row>12</xdr:row>
      <xdr:rowOff>0</xdr:rowOff>
    </xdr:to>
    <xdr:pic>
      <xdr:nvPicPr>
        <xdr:cNvPr id="3" name="2 Imagen" descr="AZURITA Y MALAQUI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1408" b="12762"/>
        <a:stretch>
          <a:fillRect/>
        </a:stretch>
      </xdr:blipFill>
      <xdr:spPr>
        <a:xfrm>
          <a:off x="2276475" y="0"/>
          <a:ext cx="2295526" cy="2095500"/>
        </a:xfrm>
        <a:prstGeom prst="rect">
          <a:avLst/>
        </a:prstGeom>
      </xdr:spPr>
    </xdr:pic>
    <xdr:clientData/>
  </xdr:twoCellAnchor>
  <xdr:twoCellAnchor editAs="oneCell">
    <xdr:from>
      <xdr:col>7</xdr:col>
      <xdr:colOff>4725</xdr:colOff>
      <xdr:row>1</xdr:row>
      <xdr:rowOff>14250</xdr:rowOff>
    </xdr:from>
    <xdr:to>
      <xdr:col>10</xdr:col>
      <xdr:colOff>28575</xdr:colOff>
      <xdr:row>11</xdr:row>
      <xdr:rowOff>190499</xdr:rowOff>
    </xdr:to>
    <xdr:pic>
      <xdr:nvPicPr>
        <xdr:cNvPr id="4" name="3 Imagen" descr="COBR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38725" y="204750"/>
          <a:ext cx="2309850" cy="2081249"/>
        </a:xfrm>
        <a:prstGeom prst="rect">
          <a:avLst/>
        </a:prstGeom>
      </xdr:spPr>
    </xdr:pic>
    <xdr:clientData/>
  </xdr:twoCellAnchor>
  <xdr:twoCellAnchor editAs="oneCell">
    <xdr:from>
      <xdr:col>10</xdr:col>
      <xdr:colOff>24625</xdr:colOff>
      <xdr:row>1</xdr:row>
      <xdr:rowOff>0</xdr:rowOff>
    </xdr:from>
    <xdr:to>
      <xdr:col>12</xdr:col>
      <xdr:colOff>752474</xdr:colOff>
      <xdr:row>12</xdr:row>
      <xdr:rowOff>0</xdr:rowOff>
    </xdr:to>
    <xdr:pic>
      <xdr:nvPicPr>
        <xdr:cNvPr id="5" name="4 Imagen" descr="CUARZO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r="6008" b="12178"/>
        <a:stretch>
          <a:fillRect/>
        </a:stretch>
      </xdr:blipFill>
      <xdr:spPr>
        <a:xfrm>
          <a:off x="6882625" y="0"/>
          <a:ext cx="2251849" cy="2095500"/>
        </a:xfrm>
        <a:prstGeom prst="rect">
          <a:avLst/>
        </a:prstGeom>
      </xdr:spPr>
    </xdr:pic>
    <xdr:clientData/>
  </xdr:twoCellAnchor>
  <xdr:twoCellAnchor editAs="oneCell">
    <xdr:from>
      <xdr:col>12</xdr:col>
      <xdr:colOff>752399</xdr:colOff>
      <xdr:row>1</xdr:row>
      <xdr:rowOff>0</xdr:rowOff>
    </xdr:from>
    <xdr:to>
      <xdr:col>16</xdr:col>
      <xdr:colOff>0</xdr:colOff>
      <xdr:row>12</xdr:row>
      <xdr:rowOff>0</xdr:rowOff>
    </xdr:to>
    <xdr:pic>
      <xdr:nvPicPr>
        <xdr:cNvPr id="6" name="5 Imagen" descr="DIAMANTE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134399" y="0"/>
          <a:ext cx="2295601" cy="2095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23106</xdr:rowOff>
    </xdr:from>
    <xdr:to>
      <xdr:col>4</xdr:col>
      <xdr:colOff>9525</xdr:colOff>
      <xdr:row>24</xdr:row>
      <xdr:rowOff>9525</xdr:rowOff>
    </xdr:to>
    <xdr:pic>
      <xdr:nvPicPr>
        <xdr:cNvPr id="7" name="6 Imagen" descr="FALLA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71525" y="2880606"/>
          <a:ext cx="2286000" cy="189141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10147</xdr:rowOff>
    </xdr:from>
    <xdr:to>
      <xdr:col>7</xdr:col>
      <xdr:colOff>0</xdr:colOff>
      <xdr:row>23</xdr:row>
      <xdr:rowOff>188681</xdr:rowOff>
    </xdr:to>
    <xdr:pic>
      <xdr:nvPicPr>
        <xdr:cNvPr id="9" name="8 Imagen" descr="FLUORITAS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48000" y="2677147"/>
          <a:ext cx="2286000" cy="1893034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14</xdr:row>
      <xdr:rowOff>9524</xdr:rowOff>
    </xdr:from>
    <xdr:to>
      <xdr:col>10</xdr:col>
      <xdr:colOff>0</xdr:colOff>
      <xdr:row>23</xdr:row>
      <xdr:rowOff>190499</xdr:rowOff>
    </xdr:to>
    <xdr:pic>
      <xdr:nvPicPr>
        <xdr:cNvPr id="10" name="9 Imagen" descr="GRANATE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r="8903" b="12717"/>
        <a:stretch>
          <a:fillRect/>
        </a:stretch>
      </xdr:blipFill>
      <xdr:spPr>
        <a:xfrm>
          <a:off x="4581525" y="2676524"/>
          <a:ext cx="2276475" cy="1895475"/>
        </a:xfrm>
        <a:prstGeom prst="rect">
          <a:avLst/>
        </a:prstGeom>
      </xdr:spPr>
    </xdr:pic>
    <xdr:clientData/>
  </xdr:twoCellAnchor>
  <xdr:twoCellAnchor editAs="oneCell">
    <xdr:from>
      <xdr:col>10</xdr:col>
      <xdr:colOff>4575</xdr:colOff>
      <xdr:row>14</xdr:row>
      <xdr:rowOff>4574</xdr:rowOff>
    </xdr:from>
    <xdr:to>
      <xdr:col>13</xdr:col>
      <xdr:colOff>9525</xdr:colOff>
      <xdr:row>23</xdr:row>
      <xdr:rowOff>190499</xdr:rowOff>
    </xdr:to>
    <xdr:pic>
      <xdr:nvPicPr>
        <xdr:cNvPr id="12" name="11 Imagen" descr="GRANITOS.JPG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F6000"/>
            </a:clrFrom>
            <a:clrTo>
              <a:srgbClr val="FF6000">
                <a:alpha val="0"/>
              </a:srgbClr>
            </a:clrTo>
          </a:clrChange>
        </a:blip>
        <a:stretch>
          <a:fillRect/>
        </a:stretch>
      </xdr:blipFill>
      <xdr:spPr>
        <a:xfrm>
          <a:off x="6862575" y="2671574"/>
          <a:ext cx="2290950" cy="1900425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14</xdr:row>
      <xdr:rowOff>7156</xdr:rowOff>
    </xdr:from>
    <xdr:to>
      <xdr:col>16</xdr:col>
      <xdr:colOff>8950</xdr:colOff>
      <xdr:row>24</xdr:row>
      <xdr:rowOff>0</xdr:rowOff>
    </xdr:to>
    <xdr:pic>
      <xdr:nvPicPr>
        <xdr:cNvPr id="13" name="12 Imagen" descr="HALITA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r="-63" b="12562"/>
        <a:stretch>
          <a:fillRect/>
        </a:stretch>
      </xdr:blipFill>
      <xdr:spPr>
        <a:xfrm>
          <a:off x="9153525" y="2674156"/>
          <a:ext cx="2285425" cy="1897844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26</xdr:row>
      <xdr:rowOff>9525</xdr:rowOff>
    </xdr:from>
    <xdr:to>
      <xdr:col>4</xdr:col>
      <xdr:colOff>9522</xdr:colOff>
      <xdr:row>35</xdr:row>
      <xdr:rowOff>0</xdr:rowOff>
    </xdr:to>
    <xdr:pic>
      <xdr:nvPicPr>
        <xdr:cNvPr id="16" name="15 Imagen" descr="LAVA CORDADA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r="4705" b="12612"/>
        <a:stretch>
          <a:fillRect/>
        </a:stretch>
      </xdr:blipFill>
      <xdr:spPr>
        <a:xfrm>
          <a:off x="761999" y="4962525"/>
          <a:ext cx="2295523" cy="170497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26</xdr:row>
      <xdr:rowOff>8520</xdr:rowOff>
    </xdr:from>
    <xdr:to>
      <xdr:col>7</xdr:col>
      <xdr:colOff>9164</xdr:colOff>
      <xdr:row>35</xdr:row>
      <xdr:rowOff>1</xdr:rowOff>
    </xdr:to>
    <xdr:pic>
      <xdr:nvPicPr>
        <xdr:cNvPr id="17" name="16 Imagen" descr="MAGNETITA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r="3598" b="14188"/>
        <a:stretch>
          <a:fillRect/>
        </a:stretch>
      </xdr:blipFill>
      <xdr:spPr>
        <a:xfrm>
          <a:off x="3057525" y="4961520"/>
          <a:ext cx="2285639" cy="1705981"/>
        </a:xfrm>
        <a:prstGeom prst="rect">
          <a:avLst/>
        </a:prstGeom>
      </xdr:spPr>
    </xdr:pic>
    <xdr:clientData/>
  </xdr:twoCellAnchor>
  <xdr:twoCellAnchor editAs="oneCell">
    <xdr:from>
      <xdr:col>7</xdr:col>
      <xdr:colOff>6449</xdr:colOff>
      <xdr:row>26</xdr:row>
      <xdr:rowOff>0</xdr:rowOff>
    </xdr:from>
    <xdr:to>
      <xdr:col>9</xdr:col>
      <xdr:colOff>761508</xdr:colOff>
      <xdr:row>35</xdr:row>
      <xdr:rowOff>2</xdr:rowOff>
    </xdr:to>
    <xdr:pic>
      <xdr:nvPicPr>
        <xdr:cNvPr id="18" name="17 Imagen" descr="MALAQUITA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r="5847" b="13955"/>
        <a:stretch>
          <a:fillRect/>
        </a:stretch>
      </xdr:blipFill>
      <xdr:spPr>
        <a:xfrm>
          <a:off x="4578449" y="5143498"/>
          <a:ext cx="2279059" cy="171450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</xdr:row>
      <xdr:rowOff>12114</xdr:rowOff>
    </xdr:from>
    <xdr:to>
      <xdr:col>13</xdr:col>
      <xdr:colOff>2502</xdr:colOff>
      <xdr:row>35</xdr:row>
      <xdr:rowOff>0</xdr:rowOff>
    </xdr:to>
    <xdr:pic>
      <xdr:nvPicPr>
        <xdr:cNvPr id="19" name="18 Imagen" descr="MARMOL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r="6726" b="12662"/>
        <a:stretch>
          <a:fillRect/>
        </a:stretch>
      </xdr:blipFill>
      <xdr:spPr>
        <a:xfrm>
          <a:off x="6858000" y="5155614"/>
          <a:ext cx="2288502" cy="1702386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37</xdr:row>
      <xdr:rowOff>19050</xdr:rowOff>
    </xdr:from>
    <xdr:to>
      <xdr:col>7</xdr:col>
      <xdr:colOff>4935</xdr:colOff>
      <xdr:row>45</xdr:row>
      <xdr:rowOff>190499</xdr:rowOff>
    </xdr:to>
    <xdr:pic>
      <xdr:nvPicPr>
        <xdr:cNvPr id="20" name="19 Imagen" descr="meandro (2)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048001" y="7067550"/>
          <a:ext cx="2290934" cy="1695449"/>
        </a:xfrm>
        <a:prstGeom prst="rect">
          <a:avLst/>
        </a:prstGeom>
      </xdr:spPr>
    </xdr:pic>
    <xdr:clientData/>
  </xdr:twoCellAnchor>
  <xdr:twoCellAnchor editAs="oneCell">
    <xdr:from>
      <xdr:col>13</xdr:col>
      <xdr:colOff>12992</xdr:colOff>
      <xdr:row>26</xdr:row>
      <xdr:rowOff>9525</xdr:rowOff>
    </xdr:from>
    <xdr:to>
      <xdr:col>16</xdr:col>
      <xdr:colOff>0</xdr:colOff>
      <xdr:row>35</xdr:row>
      <xdr:rowOff>1</xdr:rowOff>
    </xdr:to>
    <xdr:pic>
      <xdr:nvPicPr>
        <xdr:cNvPr id="22" name="21 Imagen" descr="PIRITA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r="7073" b="14501"/>
        <a:stretch>
          <a:fillRect/>
        </a:stretch>
      </xdr:blipFill>
      <xdr:spPr>
        <a:xfrm>
          <a:off x="9156992" y="5153025"/>
          <a:ext cx="2273008" cy="1704976"/>
        </a:xfrm>
        <a:prstGeom prst="rect">
          <a:avLst/>
        </a:prstGeom>
      </xdr:spPr>
    </xdr:pic>
    <xdr:clientData/>
  </xdr:twoCellAnchor>
  <xdr:twoCellAnchor editAs="oneCell">
    <xdr:from>
      <xdr:col>9</xdr:col>
      <xdr:colOff>757400</xdr:colOff>
      <xdr:row>37</xdr:row>
      <xdr:rowOff>9525</xdr:rowOff>
    </xdr:from>
    <xdr:to>
      <xdr:col>13</xdr:col>
      <xdr:colOff>0</xdr:colOff>
      <xdr:row>45</xdr:row>
      <xdr:rowOff>189187</xdr:rowOff>
    </xdr:to>
    <xdr:pic>
      <xdr:nvPicPr>
        <xdr:cNvPr id="28" name="27 Imagen" descr="rio duratón1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615400" y="7058025"/>
          <a:ext cx="2290600" cy="1703662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37</xdr:row>
      <xdr:rowOff>19050</xdr:rowOff>
    </xdr:from>
    <xdr:to>
      <xdr:col>9</xdr:col>
      <xdr:colOff>759451</xdr:colOff>
      <xdr:row>46</xdr:row>
      <xdr:rowOff>468</xdr:rowOff>
    </xdr:to>
    <xdr:pic>
      <xdr:nvPicPr>
        <xdr:cNvPr id="29" name="28 Imagen" descr="ROCA CALIZA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343525" y="7067550"/>
          <a:ext cx="2273926" cy="1695918"/>
        </a:xfrm>
        <a:prstGeom prst="rect">
          <a:avLst/>
        </a:prstGeom>
      </xdr:spPr>
    </xdr:pic>
    <xdr:clientData/>
  </xdr:twoCellAnchor>
  <xdr:twoCellAnchor editAs="oneCell">
    <xdr:from>
      <xdr:col>12</xdr:col>
      <xdr:colOff>761474</xdr:colOff>
      <xdr:row>37</xdr:row>
      <xdr:rowOff>9525</xdr:rowOff>
    </xdr:from>
    <xdr:to>
      <xdr:col>16</xdr:col>
      <xdr:colOff>3796</xdr:colOff>
      <xdr:row>45</xdr:row>
      <xdr:rowOff>189975</xdr:rowOff>
    </xdr:to>
    <xdr:pic>
      <xdr:nvPicPr>
        <xdr:cNvPr id="30" name="29 Imagen" descr="torrentes (2)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905474" y="7058025"/>
          <a:ext cx="2290322" cy="1704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2831</xdr:rowOff>
    </xdr:from>
    <xdr:to>
      <xdr:col>4</xdr:col>
      <xdr:colOff>0</xdr:colOff>
      <xdr:row>45</xdr:row>
      <xdr:rowOff>180975</xdr:rowOff>
    </xdr:to>
    <xdr:pic>
      <xdr:nvPicPr>
        <xdr:cNvPr id="33" name="32 Imagen" descr="YESO FIBROSO2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r="8803" b="13897"/>
        <a:stretch>
          <a:fillRect/>
        </a:stretch>
      </xdr:blipFill>
      <xdr:spPr>
        <a:xfrm>
          <a:off x="762000" y="7051331"/>
          <a:ext cx="2286000" cy="1702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0"/>
  <sheetViews>
    <sheetView tabSelected="1" zoomScaleNormal="100" workbookViewId="0">
      <selection activeCell="B11" sqref="B11:D11"/>
    </sheetView>
  </sheetViews>
  <sheetFormatPr baseColWidth="10" defaultRowHeight="15"/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Q2" s="1"/>
    </row>
    <row r="3" spans="1:17">
      <c r="A3" s="1"/>
      <c r="Q3" s="1"/>
    </row>
    <row r="4" spans="1:17">
      <c r="A4" s="1"/>
      <c r="Q4" s="1"/>
    </row>
    <row r="5" spans="1:17">
      <c r="A5" s="1"/>
      <c r="Q5" s="1"/>
    </row>
    <row r="6" spans="1:17">
      <c r="A6" s="1"/>
      <c r="Q6" s="1"/>
    </row>
    <row r="7" spans="1:17">
      <c r="A7" s="1"/>
      <c r="Q7" s="1"/>
    </row>
    <row r="8" spans="1:17">
      <c r="A8" s="1"/>
      <c r="Q8" s="1"/>
    </row>
    <row r="9" spans="1:17">
      <c r="A9" s="1"/>
      <c r="Q9" s="1"/>
    </row>
    <row r="10" spans="1:17">
      <c r="A10" s="1"/>
      <c r="Q10" s="1"/>
    </row>
    <row r="11" spans="1:17">
      <c r="A11" s="1"/>
      <c r="B11" s="17"/>
      <c r="C11" s="12"/>
      <c r="D11" s="13"/>
      <c r="E11" s="17"/>
      <c r="F11" s="12"/>
      <c r="G11" s="13"/>
      <c r="H11" s="17"/>
      <c r="I11" s="12"/>
      <c r="J11" s="13"/>
      <c r="K11" s="17"/>
      <c r="L11" s="12"/>
      <c r="M11" s="13"/>
      <c r="N11" s="17"/>
      <c r="O11" s="12"/>
      <c r="P11" s="13"/>
      <c r="Q11" s="1"/>
    </row>
    <row r="12" spans="1:17">
      <c r="A12" s="1"/>
      <c r="B12" s="14" t="str">
        <f>IF(B11="beaker","correct!!","test again")</f>
        <v>test again</v>
      </c>
      <c r="C12" s="15"/>
      <c r="D12" s="16"/>
      <c r="E12" s="18" t="str">
        <f>IF(E11="round bottom flask","correct!!","test again")</f>
        <v>test again</v>
      </c>
      <c r="F12" s="19"/>
      <c r="G12" s="20"/>
      <c r="H12" s="14" t="str">
        <f>IF(H11="test tubes","correct!!","test again")</f>
        <v>test again</v>
      </c>
      <c r="I12" s="15"/>
      <c r="J12" s="16"/>
      <c r="K12" s="14" t="str">
        <f>IF(K11="erlenmeyer flasks","correct!!","test again")</f>
        <v>test again</v>
      </c>
      <c r="L12" s="15"/>
      <c r="M12" s="16"/>
      <c r="N12" s="14" t="str">
        <f>IF(N11="volumetric flasks","correct!!","test again")</f>
        <v>test again</v>
      </c>
      <c r="O12" s="15"/>
      <c r="P12" s="16"/>
      <c r="Q12" s="1"/>
    </row>
    <row r="13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"/>
      <c r="Q14" s="1"/>
    </row>
    <row r="15" spans="1:17">
      <c r="A15" s="1"/>
      <c r="Q15" s="1"/>
    </row>
    <row r="16" spans="1:17">
      <c r="A16" s="1"/>
      <c r="Q16" s="1"/>
    </row>
    <row r="17" spans="1:17">
      <c r="A17" s="1"/>
      <c r="Q17" s="1"/>
    </row>
    <row r="18" spans="1:17">
      <c r="A18" s="1"/>
      <c r="Q18" s="1"/>
    </row>
    <row r="19" spans="1:17">
      <c r="A19" s="1"/>
      <c r="Q19" s="1"/>
    </row>
    <row r="20" spans="1:17">
      <c r="A20" s="1"/>
      <c r="Q20" s="1"/>
    </row>
    <row r="21" spans="1:17">
      <c r="A21" s="1"/>
      <c r="Q21" s="1"/>
    </row>
    <row r="22" spans="1:17">
      <c r="A22" s="1"/>
      <c r="Q22" s="1"/>
    </row>
    <row r="23" spans="1:17">
      <c r="A23" s="1"/>
      <c r="Q23" s="1"/>
    </row>
    <row r="24" spans="1:17">
      <c r="A24" s="1"/>
      <c r="Q24" s="1"/>
    </row>
    <row r="25" spans="1:17">
      <c r="A25" s="1"/>
      <c r="Q25" s="1"/>
    </row>
    <row r="26" spans="1:17">
      <c r="A26" s="1"/>
      <c r="Q26" s="1"/>
    </row>
    <row r="27" spans="1:17">
      <c r="A27" s="1"/>
      <c r="Q27" s="1"/>
    </row>
    <row r="28" spans="1:17">
      <c r="A28" s="1"/>
      <c r="B28" s="12"/>
      <c r="C28" s="12"/>
      <c r="D28" s="13"/>
      <c r="E28" s="12"/>
      <c r="F28" s="12"/>
      <c r="G28" s="13"/>
      <c r="H28" s="12"/>
      <c r="I28" s="12"/>
      <c r="J28" s="13"/>
      <c r="K28" s="12"/>
      <c r="L28" s="12"/>
      <c r="M28" s="13"/>
      <c r="N28" s="12"/>
      <c r="O28" s="12"/>
      <c r="P28" s="13"/>
      <c r="Q28" s="1"/>
    </row>
    <row r="29" spans="1:17">
      <c r="A29" s="1"/>
      <c r="B29" s="14" t="str">
        <f>IF(B28="separatory funnel","correct!!","test again")</f>
        <v>test again</v>
      </c>
      <c r="C29" s="15"/>
      <c r="D29" s="16"/>
      <c r="E29" s="14" t="str">
        <f>IF(E28="graduated pipette","correct!!","test again")</f>
        <v>test again</v>
      </c>
      <c r="F29" s="15"/>
      <c r="G29" s="16"/>
      <c r="H29" s="14" t="str">
        <f>IF(H28="graduated cylinders","correct!!","test again")</f>
        <v>test again</v>
      </c>
      <c r="I29" s="15"/>
      <c r="J29" s="16"/>
      <c r="K29" s="14" t="str">
        <f>IF(K28="destillation equipment","correct!!","test again")</f>
        <v>test again</v>
      </c>
      <c r="L29" s="15"/>
      <c r="M29" s="16"/>
      <c r="N29" s="14" t="str">
        <f>IF(N28="burettes","correct!!","test again")</f>
        <v>test again</v>
      </c>
      <c r="O29" s="15"/>
      <c r="P29" s="16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9" spans="23:25">
      <c r="W39" s="11" t="s">
        <v>10</v>
      </c>
      <c r="X39" s="11"/>
      <c r="Y39" s="11"/>
    </row>
    <row r="40" spans="23:25">
      <c r="W40">
        <v>1</v>
      </c>
      <c r="X40" s="11" t="s">
        <v>0</v>
      </c>
      <c r="Y40" s="11"/>
    </row>
    <row r="41" spans="23:25">
      <c r="W41">
        <v>2</v>
      </c>
      <c r="X41" s="11" t="s">
        <v>1</v>
      </c>
      <c r="Y41" s="11"/>
    </row>
    <row r="42" spans="23:25">
      <c r="W42">
        <v>3</v>
      </c>
      <c r="X42" s="11" t="s">
        <v>2</v>
      </c>
      <c r="Y42" s="11"/>
    </row>
    <row r="43" spans="23:25">
      <c r="W43">
        <v>4</v>
      </c>
      <c r="X43" s="11" t="s">
        <v>8</v>
      </c>
      <c r="Y43" s="11"/>
    </row>
    <row r="44" spans="23:25">
      <c r="W44">
        <v>5</v>
      </c>
      <c r="X44" s="11" t="s">
        <v>9</v>
      </c>
      <c r="Y44" s="11"/>
    </row>
    <row r="45" spans="23:25">
      <c r="W45">
        <v>6</v>
      </c>
      <c r="X45" s="11" t="s">
        <v>3</v>
      </c>
      <c r="Y45" s="11"/>
    </row>
    <row r="46" spans="23:25">
      <c r="W46">
        <v>7</v>
      </c>
      <c r="X46" s="11" t="s">
        <v>4</v>
      </c>
      <c r="Y46" s="11"/>
    </row>
    <row r="47" spans="23:25">
      <c r="W47">
        <v>8</v>
      </c>
      <c r="X47" s="11" t="s">
        <v>5</v>
      </c>
      <c r="Y47" s="11"/>
    </row>
    <row r="48" spans="23:25">
      <c r="W48">
        <v>9</v>
      </c>
      <c r="X48" s="11" t="s">
        <v>6</v>
      </c>
      <c r="Y48" s="11"/>
    </row>
    <row r="49" spans="23:25">
      <c r="W49">
        <v>10</v>
      </c>
      <c r="X49" s="11" t="s">
        <v>7</v>
      </c>
      <c r="Y49" s="11"/>
    </row>
    <row r="50" spans="23:25">
      <c r="X50" s="6"/>
      <c r="Y50" s="6"/>
    </row>
  </sheetData>
  <mergeCells count="31">
    <mergeCell ref="B11:D11"/>
    <mergeCell ref="B12:D12"/>
    <mergeCell ref="H12:J12"/>
    <mergeCell ref="K12:M12"/>
    <mergeCell ref="N11:P11"/>
    <mergeCell ref="N12:P12"/>
    <mergeCell ref="E11:G11"/>
    <mergeCell ref="E12:G12"/>
    <mergeCell ref="B28:D28"/>
    <mergeCell ref="B29:D29"/>
    <mergeCell ref="E29:G29"/>
    <mergeCell ref="E28:G28"/>
    <mergeCell ref="H29:J29"/>
    <mergeCell ref="H28:J28"/>
    <mergeCell ref="K28:M28"/>
    <mergeCell ref="K29:M29"/>
    <mergeCell ref="N29:P29"/>
    <mergeCell ref="N28:P28"/>
    <mergeCell ref="H11:J11"/>
    <mergeCell ref="K11:M11"/>
    <mergeCell ref="W39:Y39"/>
    <mergeCell ref="X40:Y40"/>
    <mergeCell ref="X41:Y41"/>
    <mergeCell ref="X42:Y42"/>
    <mergeCell ref="X43:Y43"/>
    <mergeCell ref="X49:Y49"/>
    <mergeCell ref="X44:Y44"/>
    <mergeCell ref="X45:Y45"/>
    <mergeCell ref="X46:Y46"/>
    <mergeCell ref="X47:Y47"/>
    <mergeCell ref="X48:Y48"/>
  </mergeCells>
  <conditionalFormatting sqref="B11:B12 E11:E12 H11:H12 K11:K12 N11:N12">
    <cfRule type="cellIs" dxfId="15" priority="13" operator="equal">
      <formula>"""beaker"""</formula>
    </cfRule>
    <cfRule type="cellIs" dxfId="14" priority="14" operator="equal">
      <formula>"""beaker"" or ""Beaker"""</formula>
    </cfRule>
    <cfRule type="dataBar" priority="15">
      <dataBar>
        <cfvo type="min" val="0"/>
        <cfvo type="max" val="0"/>
        <color rgb="FF63C384"/>
      </dataBar>
    </cfRule>
  </conditionalFormatting>
  <conditionalFormatting sqref="B12:P12">
    <cfRule type="cellIs" dxfId="13" priority="8" operator="equal">
      <formula>"test again"</formula>
    </cfRule>
    <cfRule type="cellIs" dxfId="12" priority="9" operator="equal">
      <formula>"test again"</formula>
    </cfRule>
    <cfRule type="cellIs" dxfId="11" priority="10" operator="equal">
      <formula>"""test again"""</formula>
    </cfRule>
    <cfRule type="cellIs" dxfId="10" priority="11" operator="equal">
      <formula>"correct!!"</formula>
    </cfRule>
    <cfRule type="cellIs" dxfId="9" priority="12" operator="equal">
      <formula>$B$11="beaker"</formula>
    </cfRule>
  </conditionalFormatting>
  <conditionalFormatting sqref="B29:P29">
    <cfRule type="cellIs" dxfId="8" priority="6" operator="equal">
      <formula>"test again"</formula>
    </cfRule>
    <cfRule type="cellIs" dxfId="7" priority="7" operator="equal">
      <formula>"correct!!"</formula>
    </cfRule>
  </conditionalFormatting>
  <conditionalFormatting sqref="B12:D12">
    <cfRule type="cellIs" dxfId="6" priority="5" operator="equal">
      <formula>"¿?"</formula>
    </cfRule>
    <cfRule type="cellIs" dxfId="5" priority="4" operator="equal">
      <formula>$B$11= ¿?</formula>
    </cfRule>
    <cfRule type="cellIs" dxfId="4" priority="3" operator="equal">
      <formula>$B$11="¿?"</formula>
    </cfRule>
    <cfRule type="cellIs" dxfId="3" priority="2" operator="equal">
      <formula>$B$11="write you here"</formula>
    </cfRule>
    <cfRule type="cellIs" dxfId="2" priority="1" operator="equal">
      <formula>$B$11="write you here"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92"/>
  <sheetViews>
    <sheetView workbookViewId="0">
      <selection activeCell="B13" sqref="B13:D13"/>
    </sheetView>
  </sheetViews>
  <sheetFormatPr baseColWidth="10" defaultRowHeight="15"/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Q2" s="1"/>
    </row>
    <row r="3" spans="1:17">
      <c r="A3" s="1"/>
      <c r="Q3" s="1"/>
    </row>
    <row r="4" spans="1:17">
      <c r="A4" s="1"/>
      <c r="Q4" s="1"/>
    </row>
    <row r="5" spans="1:17">
      <c r="A5" s="1"/>
      <c r="Q5" s="1"/>
    </row>
    <row r="6" spans="1:17">
      <c r="A6" s="1"/>
      <c r="Q6" s="1"/>
    </row>
    <row r="7" spans="1:17">
      <c r="A7" s="1"/>
      <c r="Q7" s="1"/>
    </row>
    <row r="8" spans="1:17">
      <c r="A8" s="1"/>
      <c r="Q8" s="1"/>
    </row>
    <row r="9" spans="1:17">
      <c r="A9" s="1"/>
      <c r="Q9" s="1"/>
    </row>
    <row r="10" spans="1:17">
      <c r="A10" s="1"/>
      <c r="Q10" s="1"/>
    </row>
    <row r="11" spans="1:17">
      <c r="A11" s="1"/>
      <c r="Q11" s="1"/>
    </row>
    <row r="12" spans="1:17">
      <c r="A12" s="1"/>
      <c r="Q12" s="1"/>
    </row>
    <row r="13" spans="1:17">
      <c r="A13" s="1"/>
      <c r="B13" s="17"/>
      <c r="C13" s="12"/>
      <c r="D13" s="13"/>
      <c r="E13" s="17"/>
      <c r="F13" s="12"/>
      <c r="G13" s="13"/>
      <c r="H13" s="17"/>
      <c r="I13" s="12"/>
      <c r="J13" s="13"/>
      <c r="K13" s="17"/>
      <c r="L13" s="12"/>
      <c r="M13" s="13"/>
      <c r="N13" s="17"/>
      <c r="O13" s="12"/>
      <c r="P13" s="13"/>
      <c r="Q13" s="1"/>
    </row>
    <row r="14" spans="1:17">
      <c r="A14" s="1"/>
      <c r="B14" s="18" t="str">
        <f>IF(B13="aragonite","correct!!","test again")</f>
        <v>test again</v>
      </c>
      <c r="C14" s="19"/>
      <c r="D14" s="20"/>
      <c r="E14" s="18" t="str">
        <f>IF(E13="azurite","correct!!","test again")</f>
        <v>test again</v>
      </c>
      <c r="F14" s="19"/>
      <c r="G14" s="20"/>
      <c r="H14" s="18" t="str">
        <f>IF(H13="copper","correct!!","test again")</f>
        <v>test again</v>
      </c>
      <c r="I14" s="19"/>
      <c r="J14" s="20"/>
      <c r="K14" s="18" t="str">
        <f>IF(K13="quartz","correct!!","test again")</f>
        <v>test again</v>
      </c>
      <c r="L14" s="19"/>
      <c r="M14" s="20"/>
      <c r="N14" s="18" t="str">
        <f>IF(N13="diamond","correct!!","test again")</f>
        <v>test again</v>
      </c>
      <c r="O14" s="19"/>
      <c r="P14" s="20"/>
      <c r="Q14" s="1"/>
    </row>
    <row r="15" spans="1:17">
      <c r="A15" s="1"/>
      <c r="Q15" s="1"/>
    </row>
    <row r="16" spans="1:17">
      <c r="A16" s="1"/>
      <c r="Q16" s="1"/>
    </row>
    <row r="17" spans="1:17">
      <c r="A17" s="1"/>
      <c r="Q17" s="1"/>
    </row>
    <row r="18" spans="1:17">
      <c r="A18" s="1"/>
      <c r="Q18" s="1"/>
    </row>
    <row r="19" spans="1:17">
      <c r="A19" s="1"/>
      <c r="Q19" s="1"/>
    </row>
    <row r="20" spans="1:17">
      <c r="A20" s="1"/>
      <c r="Q20" s="1"/>
    </row>
    <row r="21" spans="1:17">
      <c r="A21" s="1"/>
      <c r="Q21" s="1"/>
    </row>
    <row r="22" spans="1:17">
      <c r="A22" s="1"/>
      <c r="Q22" s="1"/>
    </row>
    <row r="23" spans="1:17">
      <c r="A23" s="1"/>
      <c r="Q23" s="1"/>
    </row>
    <row r="24" spans="1:17">
      <c r="A24" s="1"/>
      <c r="Q24" s="1"/>
    </row>
    <row r="25" spans="1:17">
      <c r="A25" s="1"/>
      <c r="B25" s="21"/>
      <c r="C25" s="22"/>
      <c r="D25" s="23"/>
      <c r="E25" s="21"/>
      <c r="F25" s="22"/>
      <c r="G25" s="23"/>
      <c r="H25" s="21"/>
      <c r="I25" s="22"/>
      <c r="J25" s="23"/>
      <c r="K25" s="21"/>
      <c r="L25" s="22"/>
      <c r="M25" s="23"/>
      <c r="N25" s="21"/>
      <c r="O25" s="22"/>
      <c r="P25" s="23"/>
      <c r="Q25" s="1"/>
    </row>
    <row r="26" spans="1:17">
      <c r="A26" s="1"/>
      <c r="B26" s="17" t="str">
        <f>IF(B25="failure","correct!!","test again")</f>
        <v>test again</v>
      </c>
      <c r="C26" s="12"/>
      <c r="D26" s="13"/>
      <c r="E26" s="17" t="str">
        <f>IF(E25="fluorite","correct!!","test again")</f>
        <v>test again</v>
      </c>
      <c r="F26" s="12"/>
      <c r="G26" s="13"/>
      <c r="H26" s="17" t="str">
        <f>IF(H25="garnet","correct!!","test again")</f>
        <v>test again</v>
      </c>
      <c r="I26" s="12"/>
      <c r="J26" s="13"/>
      <c r="K26" s="17" t="str">
        <f>IF(K25="granite","correct!!","test again")</f>
        <v>test again</v>
      </c>
      <c r="L26" s="12"/>
      <c r="M26" s="13"/>
      <c r="N26" s="17" t="str">
        <f>IF(N25="halite","correct!!","test again")</f>
        <v>test again</v>
      </c>
      <c r="O26" s="12"/>
      <c r="P26" s="13"/>
      <c r="Q26" s="1"/>
    </row>
    <row r="27" spans="1:17">
      <c r="A27" s="1"/>
      <c r="Q27" s="1"/>
    </row>
    <row r="28" spans="1:17">
      <c r="A28" s="1"/>
      <c r="Q28" s="1"/>
    </row>
    <row r="29" spans="1:17">
      <c r="A29" s="1"/>
      <c r="Q29" s="1"/>
    </row>
    <row r="30" spans="1:17">
      <c r="A30" s="1"/>
      <c r="Q30" s="1"/>
    </row>
    <row r="31" spans="1:17">
      <c r="A31" s="1"/>
      <c r="Q31" s="1"/>
    </row>
    <row r="32" spans="1:17">
      <c r="A32" s="1"/>
      <c r="Q32" s="1"/>
    </row>
    <row r="33" spans="1:17">
      <c r="A33" s="1"/>
      <c r="Q33" s="1"/>
    </row>
    <row r="34" spans="1:17">
      <c r="A34" s="1"/>
      <c r="Q34" s="1"/>
    </row>
    <row r="35" spans="1:17">
      <c r="A35" s="1"/>
      <c r="Q35" s="1"/>
    </row>
    <row r="36" spans="1:17">
      <c r="A36" s="1"/>
      <c r="B36" s="21"/>
      <c r="C36" s="22"/>
      <c r="D36" s="23"/>
      <c r="E36" s="21"/>
      <c r="F36" s="22"/>
      <c r="G36" s="23"/>
      <c r="H36" s="21"/>
      <c r="I36" s="22"/>
      <c r="J36" s="23"/>
      <c r="K36" s="21"/>
      <c r="L36" s="22"/>
      <c r="M36" s="23"/>
      <c r="N36" s="21"/>
      <c r="O36" s="22"/>
      <c r="P36" s="23"/>
      <c r="Q36" s="1"/>
    </row>
    <row r="37" spans="1:17">
      <c r="A37" s="1"/>
      <c r="B37" s="17" t="str">
        <f>IF(B36="rope lava","correct!!","test again")</f>
        <v>test again</v>
      </c>
      <c r="C37" s="12"/>
      <c r="D37" s="13"/>
      <c r="E37" s="17" t="str">
        <f>IF(E36="magnetite","correct!!","test again")</f>
        <v>test again</v>
      </c>
      <c r="F37" s="12"/>
      <c r="G37" s="13"/>
      <c r="H37" s="17" t="str">
        <f>IF(H36="green copper ore","correct!!","test again")</f>
        <v>test again</v>
      </c>
      <c r="I37" s="12"/>
      <c r="J37" s="13"/>
      <c r="K37" s="17" t="str">
        <f>IF(K36="marble","correct!!","test again")</f>
        <v>test again</v>
      </c>
      <c r="L37" s="12"/>
      <c r="M37" s="13"/>
      <c r="N37" s="17" t="str">
        <f>IF(N36="pirite","correct!!","test again")</f>
        <v>test again</v>
      </c>
      <c r="O37" s="12"/>
      <c r="P37" s="13"/>
      <c r="Q37" s="1"/>
    </row>
    <row r="38" spans="1:17">
      <c r="A38" s="1"/>
      <c r="Q38" s="1"/>
    </row>
    <row r="39" spans="1:17">
      <c r="A39" s="1"/>
      <c r="Q39" s="1"/>
    </row>
    <row r="40" spans="1:17">
      <c r="A40" s="1"/>
      <c r="Q40" s="1"/>
    </row>
    <row r="41" spans="1:17">
      <c r="A41" s="1"/>
      <c r="Q41" s="1"/>
    </row>
    <row r="42" spans="1:17">
      <c r="A42" s="1"/>
      <c r="Q42" s="1"/>
    </row>
    <row r="43" spans="1:17">
      <c r="A43" s="1"/>
      <c r="Q43" s="1"/>
    </row>
    <row r="44" spans="1:17">
      <c r="A44" s="1"/>
      <c r="Q44" s="1"/>
    </row>
    <row r="45" spans="1:17">
      <c r="A45" s="1"/>
      <c r="Q45" s="1"/>
    </row>
    <row r="46" spans="1:17">
      <c r="A46" s="1"/>
      <c r="B46" s="3"/>
      <c r="C46" s="4"/>
      <c r="D46" s="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</row>
    <row r="47" spans="1:17">
      <c r="A47" s="1"/>
      <c r="B47" s="21"/>
      <c r="C47" s="22"/>
      <c r="D47" s="23"/>
      <c r="E47" s="21"/>
      <c r="F47" s="22"/>
      <c r="G47" s="23"/>
      <c r="H47" s="21"/>
      <c r="I47" s="22"/>
      <c r="J47" s="23"/>
      <c r="K47" s="21"/>
      <c r="L47" s="22"/>
      <c r="M47" s="23"/>
      <c r="N47" s="21"/>
      <c r="O47" s="22"/>
      <c r="P47" s="23"/>
      <c r="Q47" s="1"/>
    </row>
    <row r="48" spans="1:17">
      <c r="A48" s="1"/>
      <c r="B48" s="17" t="str">
        <f>IF(B47="gypsum","correct!!","test again")</f>
        <v>test again</v>
      </c>
      <c r="C48" s="12"/>
      <c r="D48" s="13"/>
      <c r="E48" s="17" t="str">
        <f>IF(E47="meander","correct!!","test again")</f>
        <v>test again</v>
      </c>
      <c r="F48" s="12"/>
      <c r="G48" s="13"/>
      <c r="H48" s="17" t="str">
        <f>IF(H47="limestone","correct!!","test again")</f>
        <v>test again</v>
      </c>
      <c r="I48" s="12"/>
      <c r="J48" s="13"/>
      <c r="K48" s="17" t="str">
        <f>IF(K47="river","correct!!","test again")</f>
        <v>test again</v>
      </c>
      <c r="L48" s="12"/>
      <c r="M48" s="13"/>
      <c r="N48" s="17" t="str">
        <f t="shared" ref="N48" si="0">IF(N47="beaker","correct!!","test again")</f>
        <v>test again</v>
      </c>
      <c r="O48" s="12"/>
      <c r="P48" s="13"/>
      <c r="Q48" s="1"/>
    </row>
    <row r="49" spans="1:17">
      <c r="A49" s="10"/>
      <c r="B49" s="10"/>
      <c r="C49" s="10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7"/>
      <c r="B50" s="7"/>
      <c r="C50" s="7"/>
      <c r="D50" s="7"/>
      <c r="E50" s="7"/>
      <c r="K50" s="7"/>
      <c r="L50" s="7"/>
      <c r="M50" s="7"/>
      <c r="N50" s="7"/>
    </row>
    <row r="51" spans="1:17">
      <c r="A51" s="7"/>
      <c r="B51" s="7"/>
      <c r="C51" s="7"/>
      <c r="D51" s="7"/>
      <c r="E51" s="7"/>
      <c r="K51" s="7"/>
      <c r="L51" s="7"/>
      <c r="M51" s="7"/>
      <c r="N51" s="7"/>
    </row>
    <row r="52" spans="1:17">
      <c r="A52" s="7"/>
      <c r="B52" s="7"/>
      <c r="C52" s="7"/>
      <c r="D52" s="7"/>
      <c r="E52" s="7"/>
      <c r="K52" s="7"/>
      <c r="L52" s="7"/>
      <c r="M52" s="7"/>
      <c r="N52" s="7"/>
    </row>
    <row r="53" spans="1:17">
      <c r="A53" s="7"/>
      <c r="B53" s="7"/>
      <c r="C53" s="7"/>
      <c r="D53" s="7"/>
      <c r="E53" s="7"/>
      <c r="K53" s="7"/>
      <c r="L53" s="7"/>
      <c r="M53" s="7"/>
      <c r="N53" s="7"/>
    </row>
    <row r="54" spans="1:17">
      <c r="A54" s="7"/>
      <c r="B54" s="7"/>
      <c r="C54" s="7"/>
      <c r="D54" s="7"/>
      <c r="E54" s="7"/>
      <c r="K54" s="7"/>
      <c r="L54" s="7"/>
      <c r="M54" s="7"/>
      <c r="N54" s="7"/>
    </row>
    <row r="55" spans="1:17">
      <c r="A55" s="7"/>
      <c r="B55" s="7"/>
      <c r="C55" s="7"/>
      <c r="D55" s="7"/>
      <c r="E55" s="7"/>
      <c r="K55" s="7"/>
      <c r="L55" s="7"/>
      <c r="M55" s="7"/>
      <c r="N55" s="7"/>
    </row>
    <row r="56" spans="1:17">
      <c r="A56" s="7"/>
      <c r="B56" s="7"/>
      <c r="C56" s="7"/>
      <c r="D56" s="7"/>
      <c r="E56" s="7"/>
      <c r="K56" s="7"/>
      <c r="L56" s="7"/>
      <c r="M56" s="7"/>
      <c r="N56" s="7"/>
    </row>
    <row r="57" spans="1:17">
      <c r="A57" s="7"/>
      <c r="B57" s="7"/>
      <c r="C57" s="7"/>
      <c r="D57" s="7"/>
      <c r="E57" s="7"/>
      <c r="K57" s="7"/>
      <c r="L57" s="7"/>
      <c r="M57" s="7"/>
      <c r="N57" s="7"/>
    </row>
    <row r="58" spans="1:17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7"/>
    </row>
    <row r="59" spans="1:17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7"/>
    </row>
    <row r="60" spans="1:17">
      <c r="A60" s="7"/>
      <c r="B60" s="7"/>
      <c r="C60" s="7"/>
      <c r="D60" s="7"/>
      <c r="E60" s="9"/>
      <c r="F60" s="9"/>
      <c r="G60" s="9"/>
      <c r="H60" s="9"/>
      <c r="I60" s="9"/>
      <c r="J60" s="9"/>
      <c r="K60" s="7"/>
      <c r="L60" s="7"/>
      <c r="M60" s="7"/>
      <c r="N60" s="7"/>
    </row>
    <row r="68" spans="21:23">
      <c r="U68" s="6"/>
      <c r="V68" s="6"/>
      <c r="W68" s="6"/>
    </row>
    <row r="69" spans="21:23">
      <c r="V69" s="6"/>
      <c r="W69" s="6"/>
    </row>
    <row r="70" spans="21:23">
      <c r="V70" s="6"/>
      <c r="W70" s="6"/>
    </row>
    <row r="71" spans="21:23">
      <c r="V71" s="6"/>
      <c r="W71" s="6"/>
    </row>
    <row r="72" spans="21:23">
      <c r="V72" s="6"/>
      <c r="W72" s="6"/>
    </row>
    <row r="73" spans="21:23">
      <c r="V73" s="6"/>
      <c r="W73" s="6"/>
    </row>
    <row r="74" spans="21:23">
      <c r="V74" s="6"/>
      <c r="W74" s="6"/>
    </row>
    <row r="75" spans="21:23">
      <c r="V75" s="6"/>
      <c r="W75" s="6"/>
    </row>
    <row r="76" spans="21:23">
      <c r="V76" s="6"/>
      <c r="W76" s="6"/>
    </row>
    <row r="77" spans="21:23">
      <c r="V77" s="6"/>
      <c r="W77" s="6"/>
    </row>
    <row r="78" spans="21:23">
      <c r="V78" s="6"/>
      <c r="W78" s="6"/>
    </row>
    <row r="79" spans="21:23">
      <c r="V79" s="6"/>
      <c r="W79" s="6"/>
    </row>
    <row r="80" spans="21:23">
      <c r="V80" s="6"/>
      <c r="W80" s="6"/>
    </row>
    <row r="81" spans="22:23">
      <c r="V81" s="6"/>
      <c r="W81" s="6"/>
    </row>
    <row r="82" spans="22:23">
      <c r="V82" s="6"/>
      <c r="W82" s="6"/>
    </row>
    <row r="83" spans="22:23">
      <c r="V83" s="6"/>
      <c r="W83" s="6"/>
    </row>
    <row r="84" spans="22:23">
      <c r="V84" s="6"/>
      <c r="W84" s="6"/>
    </row>
    <row r="85" spans="22:23">
      <c r="V85" s="6"/>
      <c r="W85" s="6"/>
    </row>
    <row r="86" spans="22:23">
      <c r="V86" s="6"/>
      <c r="W86" s="6"/>
    </row>
    <row r="87" spans="22:23">
      <c r="V87" s="6"/>
      <c r="W87" s="6"/>
    </row>
    <row r="88" spans="22:23">
      <c r="V88" s="6"/>
      <c r="W88" s="6"/>
    </row>
    <row r="89" spans="22:23">
      <c r="V89" s="6"/>
      <c r="W89" s="6"/>
    </row>
    <row r="90" spans="22:23">
      <c r="V90" s="6"/>
      <c r="W90" s="6"/>
    </row>
    <row r="91" spans="22:23">
      <c r="V91" s="6"/>
      <c r="W91" s="6"/>
    </row>
    <row r="92" spans="22:23">
      <c r="V92" s="6"/>
      <c r="W92" s="6"/>
    </row>
  </sheetData>
  <mergeCells count="40">
    <mergeCell ref="H47:J47"/>
    <mergeCell ref="H48:J48"/>
    <mergeCell ref="N36:P36"/>
    <mergeCell ref="N37:P37"/>
    <mergeCell ref="N47:P47"/>
    <mergeCell ref="N48:P48"/>
    <mergeCell ref="K47:M47"/>
    <mergeCell ref="K48:M48"/>
    <mergeCell ref="H36:J36"/>
    <mergeCell ref="K36:M36"/>
    <mergeCell ref="K37:M37"/>
    <mergeCell ref="H37:J37"/>
    <mergeCell ref="B26:D26"/>
    <mergeCell ref="N26:P26"/>
    <mergeCell ref="E26:G26"/>
    <mergeCell ref="H26:J26"/>
    <mergeCell ref="K26:M26"/>
    <mergeCell ref="E14:G14"/>
    <mergeCell ref="H14:J14"/>
    <mergeCell ref="K14:M14"/>
    <mergeCell ref="E25:G25"/>
    <mergeCell ref="H25:J25"/>
    <mergeCell ref="K25:M25"/>
    <mergeCell ref="N14:P14"/>
    <mergeCell ref="N25:P25"/>
    <mergeCell ref="E13:G13"/>
    <mergeCell ref="H13:J13"/>
    <mergeCell ref="K13:M13"/>
    <mergeCell ref="N13:P13"/>
    <mergeCell ref="B13:D13"/>
    <mergeCell ref="B14:D14"/>
    <mergeCell ref="B48:D48"/>
    <mergeCell ref="E48:G48"/>
    <mergeCell ref="B47:D47"/>
    <mergeCell ref="E47:G47"/>
    <mergeCell ref="B37:D37"/>
    <mergeCell ref="E37:G37"/>
    <mergeCell ref="B25:D25"/>
    <mergeCell ref="B36:D36"/>
    <mergeCell ref="E36:G36"/>
  </mergeCells>
  <conditionalFormatting sqref="B14:P14 B26:P26 B37:P37 B48:P48 B59:M59">
    <cfRule type="cellIs" dxfId="1" priority="9" operator="equal">
      <formula>"correct!!"</formula>
    </cfRule>
    <cfRule type="cellIs" dxfId="0" priority="10" operator="equal">
      <formula>"test again"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chemistry </vt:lpstr>
      <vt:lpstr>geology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</cp:lastModifiedBy>
  <dcterms:created xsi:type="dcterms:W3CDTF">2012-02-28T21:10:35Z</dcterms:created>
  <dcterms:modified xsi:type="dcterms:W3CDTF">2012-03-08T22:10:50Z</dcterms:modified>
</cp:coreProperties>
</file>